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yodosiryokan008\Desktop\"/>
    </mc:Choice>
  </mc:AlternateContent>
  <xr:revisionPtr revIDLastSave="0" documentId="8_{86442963-E0E0-414E-8213-0AB805C14498}" xr6:coauthVersionLast="47" xr6:coauthVersionMax="47" xr10:uidLastSave="{00000000-0000-0000-0000-000000000000}"/>
  <bookViews>
    <workbookView xWindow="30210" yWindow="0" windowWidth="16215" windowHeight="15480" xr2:uid="{4D09EB72-FE13-4FC4-8664-E3E05B552DDC}"/>
  </bookViews>
  <sheets>
    <sheet name="書籍購入用紙" sheetId="9" r:id="rId1"/>
  </sheets>
  <definedNames>
    <definedName name="_xlnm.Print_Area" localSheetId="0">書籍購入用紙!$A$1:$G$42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9" l="1"/>
  <c r="G31" i="9"/>
  <c r="G32" i="9"/>
  <c r="G30" i="9"/>
  <c r="F35" i="9"/>
  <c r="I32" i="9"/>
  <c r="I31" i="9"/>
  <c r="I11" i="9"/>
  <c r="G11" i="9"/>
  <c r="I16" i="9"/>
  <c r="G16" i="9"/>
  <c r="I15" i="9"/>
  <c r="G15" i="9"/>
  <c r="I14" i="9"/>
  <c r="G14" i="9"/>
  <c r="I13" i="9"/>
  <c r="G13" i="9"/>
  <c r="G20" i="9"/>
  <c r="G19" i="9"/>
  <c r="I18" i="9"/>
  <c r="G18" i="9"/>
  <c r="I17" i="9"/>
  <c r="G17" i="9"/>
  <c r="I23" i="9"/>
  <c r="G23" i="9"/>
  <c r="I22" i="9"/>
  <c r="G22" i="9"/>
  <c r="I21" i="9"/>
  <c r="G21" i="9"/>
  <c r="I27" i="9"/>
  <c r="G27" i="9"/>
  <c r="I28" i="9"/>
  <c r="G28" i="9"/>
  <c r="I26" i="9"/>
  <c r="G26" i="9"/>
  <c r="I25" i="9"/>
  <c r="G25" i="9"/>
  <c r="I24" i="9"/>
  <c r="G24" i="9"/>
  <c r="I12" i="9"/>
  <c r="G12" i="9"/>
  <c r="I29" i="9"/>
  <c r="G29" i="9"/>
  <c r="H7" i="9"/>
  <c r="H6" i="9"/>
  <c r="H4" i="9"/>
  <c r="H3" i="9"/>
  <c r="I33" i="9" l="1"/>
  <c r="E34" i="9" s="1"/>
  <c r="G33" i="9"/>
  <c r="G35" i="9" l="1"/>
  <c r="H34" i="9"/>
</calcChain>
</file>

<file path=xl/sharedStrings.xml><?xml version="1.0" encoding="utf-8"?>
<sst xmlns="http://schemas.openxmlformats.org/spreadsheetml/2006/main" count="85" uniqueCount="67">
  <si>
    <t>郵便番号</t>
    <rPh sb="0" eb="4">
      <t>ユウビンバンゴウ</t>
    </rPh>
    <phoneticPr fontId="2"/>
  </si>
  <si>
    <t>電話番号</t>
    <rPh sb="0" eb="4">
      <t>デンワバンゴウ</t>
    </rPh>
    <phoneticPr fontId="2"/>
  </si>
  <si>
    <t>亘理小史</t>
    <rPh sb="0" eb="2">
      <t>ワタリ</t>
    </rPh>
    <rPh sb="2" eb="4">
      <t>ショウシ</t>
    </rPh>
    <phoneticPr fontId="3"/>
  </si>
  <si>
    <t>伊達成実</t>
    <rPh sb="0" eb="2">
      <t>ダテ</t>
    </rPh>
    <rPh sb="2" eb="4">
      <t>シゲザネ</t>
    </rPh>
    <phoneticPr fontId="3"/>
  </si>
  <si>
    <t>わたりの民話</t>
    <rPh sb="4" eb="6">
      <t>ミンワ</t>
    </rPh>
    <phoneticPr fontId="3"/>
  </si>
  <si>
    <t>いろはかるた</t>
    <phoneticPr fontId="3"/>
  </si>
  <si>
    <t>数量</t>
    <rPh sb="0" eb="2">
      <t>スウリョウ</t>
    </rPh>
    <phoneticPr fontId="2"/>
  </si>
  <si>
    <t>―</t>
    <phoneticPr fontId="2"/>
  </si>
  <si>
    <t>町史『現代編』</t>
    <rPh sb="0" eb="2">
      <t>チョウシ</t>
    </rPh>
    <rPh sb="3" eb="5">
      <t>ゲンダイ</t>
    </rPh>
    <rPh sb="5" eb="6">
      <t>ヘン</t>
    </rPh>
    <phoneticPr fontId="3"/>
  </si>
  <si>
    <t>町史『民俗編』</t>
    <rPh sb="0" eb="2">
      <t>チョウシ</t>
    </rPh>
    <rPh sb="3" eb="6">
      <t>ミンゾクヘン</t>
    </rPh>
    <phoneticPr fontId="3"/>
  </si>
  <si>
    <t>町史『自然編』</t>
    <rPh sb="0" eb="2">
      <t>チョウシ</t>
    </rPh>
    <rPh sb="3" eb="6">
      <t>シゼンヘン</t>
    </rPh>
    <phoneticPr fontId="3"/>
  </si>
  <si>
    <t>住　　所</t>
    <rPh sb="0" eb="1">
      <t>スミ</t>
    </rPh>
    <rPh sb="3" eb="4">
      <t>ショ</t>
    </rPh>
    <phoneticPr fontId="2"/>
  </si>
  <si>
    <t>方　　書</t>
    <rPh sb="0" eb="1">
      <t>ホウ</t>
    </rPh>
    <rPh sb="3" eb="4">
      <t>ショ</t>
    </rPh>
    <phoneticPr fontId="2"/>
  </si>
  <si>
    <t>氏　　名</t>
    <rPh sb="0" eb="1">
      <t>ウジ</t>
    </rPh>
    <rPh sb="3" eb="4">
      <t>ナ</t>
    </rPh>
    <phoneticPr fontId="2"/>
  </si>
  <si>
    <t xml:space="preserve">1,130～2,050 </t>
    <phoneticPr fontId="2"/>
  </si>
  <si>
    <r>
      <t>郵送料</t>
    </r>
    <r>
      <rPr>
        <sz val="10"/>
        <color theme="1"/>
        <rFont val="ＭＳ 明朝"/>
        <family val="1"/>
        <charset val="128"/>
      </rPr>
      <t>(円)</t>
    </r>
    <rPh sb="0" eb="3">
      <t>ユウソウリョウ</t>
    </rPh>
    <rPh sb="4" eb="5">
      <t>エン</t>
    </rPh>
    <phoneticPr fontId="2"/>
  </si>
  <si>
    <t>報告書 十文字館跡</t>
    <rPh sb="0" eb="3">
      <t>ホウコクショ</t>
    </rPh>
    <rPh sb="4" eb="7">
      <t>ジュウモンジ</t>
    </rPh>
    <rPh sb="7" eb="8">
      <t>ヤカタ</t>
    </rPh>
    <rPh sb="8" eb="9">
      <t>アト</t>
    </rPh>
    <phoneticPr fontId="2"/>
  </si>
  <si>
    <t>報告書 堀の内遺跡</t>
    <rPh sb="0" eb="3">
      <t>ホウコクショ</t>
    </rPh>
    <rPh sb="4" eb="5">
      <t>ホリ</t>
    </rPh>
    <rPh sb="6" eb="7">
      <t>ウチ</t>
    </rPh>
    <rPh sb="7" eb="9">
      <t>イセキ</t>
    </rPh>
    <phoneticPr fontId="2"/>
  </si>
  <si>
    <t>展示図録 ひな人形</t>
    <rPh sb="0" eb="2">
      <t>テンジ</t>
    </rPh>
    <rPh sb="2" eb="4">
      <t>ズロク</t>
    </rPh>
    <rPh sb="7" eb="9">
      <t>ニンギョウ</t>
    </rPh>
    <phoneticPr fontId="3"/>
  </si>
  <si>
    <t>展示図録 末家焼</t>
    <rPh sb="0" eb="2">
      <t>テンジ</t>
    </rPh>
    <rPh sb="2" eb="4">
      <t>ズロク</t>
    </rPh>
    <rPh sb="5" eb="6">
      <t>スエ</t>
    </rPh>
    <rPh sb="6" eb="7">
      <t>イエ</t>
    </rPh>
    <rPh sb="7" eb="8">
      <t>ヤキ</t>
    </rPh>
    <phoneticPr fontId="3"/>
  </si>
  <si>
    <t>ゆうメール</t>
    <phoneticPr fontId="2"/>
  </si>
  <si>
    <t>亘理の郷めぐり</t>
    <rPh sb="0" eb="2">
      <t>ワタリ</t>
    </rPh>
    <rPh sb="3" eb="4">
      <t>サト</t>
    </rPh>
    <phoneticPr fontId="3"/>
  </si>
  <si>
    <t>ゆうパック80サイズ</t>
    <phoneticPr fontId="2"/>
  </si>
  <si>
    <t>普通郵便</t>
    <rPh sb="0" eb="4">
      <t>フツウユウビン</t>
    </rPh>
    <phoneticPr fontId="2"/>
  </si>
  <si>
    <t>レターパックプラス</t>
    <phoneticPr fontId="2"/>
  </si>
  <si>
    <t>レターパックライト</t>
    <phoneticPr fontId="2"/>
  </si>
  <si>
    <t>書籍等購入申込書（郵送用）</t>
    <rPh sb="0" eb="2">
      <t>ショセキ</t>
    </rPh>
    <rPh sb="2" eb="3">
      <t>トウ</t>
    </rPh>
    <rPh sb="3" eb="5">
      <t>コウニュウ</t>
    </rPh>
    <rPh sb="5" eb="8">
      <t>モウシコミショ</t>
    </rPh>
    <rPh sb="9" eb="11">
      <t>ユウソウ</t>
    </rPh>
    <rPh sb="11" eb="12">
      <t>ヨウ</t>
    </rPh>
    <phoneticPr fontId="2"/>
  </si>
  <si>
    <r>
      <t>　　　　　　　　　　郵　送　料</t>
    </r>
    <r>
      <rPr>
        <sz val="10"/>
        <color theme="1"/>
        <rFont val="ＭＳ 明朝"/>
        <family val="1"/>
        <charset val="128"/>
      </rPr>
      <t>（切手）</t>
    </r>
    <rPh sb="10" eb="11">
      <t>ユウ</t>
    </rPh>
    <rPh sb="12" eb="13">
      <t>ソウ</t>
    </rPh>
    <rPh sb="14" eb="15">
      <t>リョウ</t>
    </rPh>
    <rPh sb="16" eb="18">
      <t>キッテ</t>
    </rPh>
    <phoneticPr fontId="2"/>
  </si>
  <si>
    <t>　　　　　　　　　　合　　　計</t>
    <rPh sb="10" eb="11">
      <t>ゴウ</t>
    </rPh>
    <rPh sb="14" eb="15">
      <t>ケイ</t>
    </rPh>
    <phoneticPr fontId="2"/>
  </si>
  <si>
    <t>・送付先：〒989-2351　亘理郡亘理町字西郷140番地</t>
    <rPh sb="1" eb="4">
      <t>ソウフサキ</t>
    </rPh>
    <rPh sb="15" eb="21">
      <t>ワタリグンワタリチョウ</t>
    </rPh>
    <rPh sb="21" eb="22">
      <t>アザ</t>
    </rPh>
    <rPh sb="22" eb="24">
      <t>ニシゴウ</t>
    </rPh>
    <rPh sb="27" eb="29">
      <t>バンチ</t>
    </rPh>
    <phoneticPr fontId="2"/>
  </si>
  <si>
    <t>　　　　　亘理町立郷土資料館</t>
    <rPh sb="5" eb="9">
      <t>ワタリチョウリツ</t>
    </rPh>
    <rPh sb="9" eb="14">
      <t>キョウドシリョウカン</t>
    </rPh>
    <phoneticPr fontId="2"/>
  </si>
  <si>
    <t>　　　　　電話0223-34-8701／メールkyoudo@town.watari.miyagi.jp</t>
    <rPh sb="5" eb="7">
      <t>デンワ</t>
    </rPh>
    <phoneticPr fontId="2"/>
  </si>
  <si>
    <r>
      <t>代金</t>
    </r>
    <r>
      <rPr>
        <sz val="10"/>
        <color theme="1"/>
        <rFont val="ＭＳ 明朝"/>
        <family val="1"/>
        <charset val="128"/>
      </rPr>
      <t>(円)</t>
    </r>
    <rPh sb="0" eb="2">
      <t>ダイキン</t>
    </rPh>
    <rPh sb="3" eb="4">
      <t>エン</t>
    </rPh>
    <phoneticPr fontId="2"/>
  </si>
  <si>
    <r>
      <t>価格</t>
    </r>
    <r>
      <rPr>
        <sz val="10"/>
        <color theme="1"/>
        <rFont val="ＭＳ 明朝"/>
        <family val="1"/>
        <charset val="128"/>
      </rPr>
      <t>(円)</t>
    </r>
    <rPh sb="0" eb="2">
      <t>カカク</t>
    </rPh>
    <rPh sb="3" eb="4">
      <t>エン</t>
    </rPh>
    <phoneticPr fontId="2"/>
  </si>
  <si>
    <r>
      <t>　　　　　　　　　　代　金　計</t>
    </r>
    <r>
      <rPr>
        <sz val="10"/>
        <color theme="1"/>
        <rFont val="ＭＳ 明朝"/>
        <family val="1"/>
        <charset val="128"/>
      </rPr>
      <t>（現金書留または郵便小為替）</t>
    </r>
    <rPh sb="10" eb="11">
      <t>ダイ</t>
    </rPh>
    <rPh sb="12" eb="13">
      <t>キン</t>
    </rPh>
    <rPh sb="14" eb="15">
      <t>ケイ</t>
    </rPh>
    <rPh sb="16" eb="20">
      <t>ゲンキンカキトメ</t>
    </rPh>
    <rPh sb="23" eb="28">
      <t>ユウビンコガワセ</t>
    </rPh>
    <phoneticPr fontId="2"/>
  </si>
  <si>
    <t>書籍等名</t>
    <rPh sb="0" eb="2">
      <t>ショセキ</t>
    </rPh>
    <rPh sb="2" eb="3">
      <t>トウ</t>
    </rPh>
    <rPh sb="3" eb="4">
      <t>メイ</t>
    </rPh>
    <phoneticPr fontId="2"/>
  </si>
  <si>
    <t>※代金(現金書留または郵便小為替)と、郵送料(切手)及び本申込書を同封して送付ください。</t>
    <rPh sb="1" eb="3">
      <t>ダイキン</t>
    </rPh>
    <rPh sb="4" eb="6">
      <t>ゲンキン</t>
    </rPh>
    <rPh sb="6" eb="8">
      <t>カキトメ</t>
    </rPh>
    <rPh sb="11" eb="13">
      <t>ユウビン</t>
    </rPh>
    <rPh sb="13" eb="16">
      <t>コガワセ</t>
    </rPh>
    <rPh sb="19" eb="22">
      <t>ユウソウリョウ</t>
    </rPh>
    <rPh sb="23" eb="25">
      <t>キッテ</t>
    </rPh>
    <rPh sb="26" eb="27">
      <t>オヨ</t>
    </rPh>
    <rPh sb="28" eb="29">
      <t>ホン</t>
    </rPh>
    <rPh sb="29" eb="32">
      <t>モウシコミショ</t>
    </rPh>
    <rPh sb="33" eb="35">
      <t>ドウフウ</t>
    </rPh>
    <rPh sb="37" eb="39">
      <t>ソウフ</t>
    </rPh>
    <phoneticPr fontId="2"/>
  </si>
  <si>
    <t>※複数購入等の場合、郵送料をお問い合わせください。</t>
    <rPh sb="1" eb="3">
      <t>フクスウ</t>
    </rPh>
    <rPh sb="3" eb="5">
      <t>コウニュウ</t>
    </rPh>
    <rPh sb="5" eb="6">
      <t>ナド</t>
    </rPh>
    <rPh sb="7" eb="9">
      <t>バアイ</t>
    </rPh>
    <rPh sb="10" eb="13">
      <t>ユウソウリョウ</t>
    </rPh>
    <rPh sb="15" eb="16">
      <t>ト</t>
    </rPh>
    <rPh sb="17" eb="18">
      <t>ア</t>
    </rPh>
    <phoneticPr fontId="2"/>
  </si>
  <si>
    <t>報告書 桜小路横穴墓群</t>
    <rPh sb="0" eb="3">
      <t>ホウコクショ</t>
    </rPh>
    <rPh sb="4" eb="7">
      <t>サクラコウジ</t>
    </rPh>
    <rPh sb="7" eb="10">
      <t>ヨコアナボ</t>
    </rPh>
    <rPh sb="10" eb="11">
      <t>グン</t>
    </rPh>
    <phoneticPr fontId="2"/>
  </si>
  <si>
    <t>亘理郡臥牛館之図（折り）</t>
    <rPh sb="0" eb="3">
      <t>ワタリグン</t>
    </rPh>
    <rPh sb="3" eb="4">
      <t>ガ</t>
    </rPh>
    <rPh sb="4" eb="5">
      <t>ギュウ</t>
    </rPh>
    <rPh sb="5" eb="6">
      <t>ヤカタ</t>
    </rPh>
    <rPh sb="6" eb="7">
      <t>コレ</t>
    </rPh>
    <rPh sb="7" eb="8">
      <t>ズ</t>
    </rPh>
    <rPh sb="9" eb="10">
      <t>オリ</t>
    </rPh>
    <phoneticPr fontId="2"/>
  </si>
  <si>
    <t>亘理郡臥牛館之図（丸め）</t>
    <rPh sb="0" eb="3">
      <t>ワタリグン</t>
    </rPh>
    <rPh sb="3" eb="4">
      <t>ガ</t>
    </rPh>
    <rPh sb="4" eb="5">
      <t>ギュウ</t>
    </rPh>
    <rPh sb="5" eb="6">
      <t>ヤカタ</t>
    </rPh>
    <rPh sb="6" eb="7">
      <t>コレ</t>
    </rPh>
    <rPh sb="7" eb="8">
      <t>ズ</t>
    </rPh>
    <rPh sb="9" eb="10">
      <t>マル</t>
    </rPh>
    <phoneticPr fontId="2"/>
  </si>
  <si>
    <t>1</t>
    <phoneticPr fontId="2"/>
  </si>
  <si>
    <t>伊達成実パンフレット</t>
    <rPh sb="0" eb="2">
      <t>ダテ</t>
    </rPh>
    <rPh sb="2" eb="4">
      <t>シゲザネ</t>
    </rPh>
    <phoneticPr fontId="3"/>
  </si>
  <si>
    <t>2</t>
    <phoneticPr fontId="2"/>
  </si>
  <si>
    <t>4</t>
  </si>
  <si>
    <t>5</t>
  </si>
  <si>
    <t>町史資料集 第１集</t>
    <rPh sb="0" eb="2">
      <t>チョウシ</t>
    </rPh>
    <rPh sb="2" eb="5">
      <t>シリョウシュウ</t>
    </rPh>
    <rPh sb="6" eb="7">
      <t>ダイ</t>
    </rPh>
    <rPh sb="8" eb="9">
      <t>シュウ</t>
    </rPh>
    <phoneticPr fontId="3"/>
  </si>
  <si>
    <t>町史資料編 第２集</t>
    <rPh sb="0" eb="2">
      <t>チョウシ</t>
    </rPh>
    <rPh sb="4" eb="5">
      <t>ヘン</t>
    </rPh>
    <rPh sb="6" eb="7">
      <t>ダイ</t>
    </rPh>
    <rPh sb="8" eb="9">
      <t>シュウ</t>
    </rPh>
    <phoneticPr fontId="3"/>
  </si>
  <si>
    <t>町史資料編 第３集</t>
    <rPh sb="0" eb="2">
      <t>チョウシ</t>
    </rPh>
    <rPh sb="2" eb="4">
      <t>シリョウ</t>
    </rPh>
    <rPh sb="4" eb="5">
      <t>ヘン</t>
    </rPh>
    <rPh sb="6" eb="7">
      <t>ダイ</t>
    </rPh>
    <rPh sb="8" eb="9">
      <t>シュウ</t>
    </rPh>
    <phoneticPr fontId="3"/>
  </si>
  <si>
    <t>町史資料編 第４集</t>
    <rPh sb="0" eb="2">
      <t>チョウシ</t>
    </rPh>
    <rPh sb="2" eb="5">
      <t>シリョウヘン</t>
    </rPh>
    <rPh sb="6" eb="7">
      <t>ダイ</t>
    </rPh>
    <rPh sb="8" eb="9">
      <t>シュウ</t>
    </rPh>
    <phoneticPr fontId="3"/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</si>
  <si>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</si>
  <si>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</si>
  <si>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</si>
  <si>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</si>
  <si>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</si>
  <si>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</si>
  <si>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</si>
  <si>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</si>
  <si>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</si>
  <si>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</si>
  <si>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</si>
  <si>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19-1</t>
    <phoneticPr fontId="2"/>
  </si>
  <si>
    <t>19-2</t>
    <phoneticPr fontId="2"/>
  </si>
  <si>
    <t>3</t>
    <phoneticPr fontId="2"/>
  </si>
  <si>
    <t>17</t>
    <phoneticPr fontId="2"/>
  </si>
  <si>
    <t>18</t>
    <phoneticPr fontId="2"/>
  </si>
  <si>
    <t>購　入　内　容　等</t>
    <rPh sb="0" eb="1">
      <t>コウ</t>
    </rPh>
    <rPh sb="2" eb="3">
      <t>ニュウ</t>
    </rPh>
    <rPh sb="4" eb="5">
      <t>ウチ</t>
    </rPh>
    <rPh sb="6" eb="7">
      <t>カタチ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</si>
</sst>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#,##0_);[Red]\(#,##0\)"/>
    <numFmt numFmtId="178" formatCode="#,##0_ "/>
    <numFmt numFmtId="179" formatCode="#,###\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11"/>
      <color theme="0" tint="-0.34998626667073579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179" fontId="6" fillId="2" borderId="4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center" vertical="center"/>
    </xf>
    <xf numFmtId="177" fontId="6" fillId="2" borderId="4" xfId="0" applyNumberFormat="1" applyFont="1" applyFill="1" applyBorder="1" applyAlignment="1">
      <alignment horizontal="center" vertical="center"/>
    </xf>
    <xf numFmtId="177" fontId="6" fillId="2" borderId="18" xfId="1" applyNumberFormat="1" applyFont="1" applyFill="1" applyBorder="1" applyAlignment="1" applyProtection="1">
      <alignment horizontal="right" vertical="center"/>
      <protection locked="0"/>
    </xf>
    <xf numFmtId="49" fontId="4" fillId="0" borderId="0" xfId="0" applyNumberFormat="1" applyFont="1" applyBorder="1" applyAlignment="1">
      <alignment horizontal="left" vertical="center"/>
    </xf>
    <xf numFmtId="179" fontId="6" fillId="2" borderId="7" xfId="1" applyNumberFormat="1" applyFont="1" applyFill="1" applyBorder="1" applyAlignment="1">
      <alignment vertical="center"/>
    </xf>
    <xf numFmtId="179" fontId="6" fillId="2" borderId="1" xfId="0" applyNumberFormat="1" applyFont="1" applyFill="1" applyBorder="1" applyAlignment="1">
      <alignment vertical="center"/>
    </xf>
    <xf numFmtId="179" fontId="6" fillId="2" borderId="23" xfId="1" applyNumberFormat="1" applyFont="1" applyFill="1" applyBorder="1" applyAlignment="1">
      <alignment vertical="center"/>
    </xf>
    <xf numFmtId="179" fontId="6" fillId="2" borderId="7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49" fontId="10" fillId="0" borderId="8" xfId="0" applyNumberFormat="1" applyFont="1" applyBorder="1" applyAlignment="1">
      <alignment horizontal="center" vertical="center"/>
    </xf>
    <xf numFmtId="178" fontId="10" fillId="0" borderId="8" xfId="0" applyNumberFormat="1" applyFont="1" applyBorder="1">
      <alignment vertical="center"/>
    </xf>
    <xf numFmtId="178" fontId="10" fillId="0" borderId="10" xfId="0" applyNumberFormat="1" applyFont="1" applyBorder="1" applyAlignment="1">
      <alignment horizontal="right" vertical="center" shrinkToFit="1"/>
    </xf>
    <xf numFmtId="177" fontId="10" fillId="0" borderId="20" xfId="0" applyNumberFormat="1" applyFont="1" applyBorder="1" applyAlignment="1" applyProtection="1">
      <alignment vertical="center"/>
      <protection locked="0"/>
    </xf>
    <xf numFmtId="177" fontId="10" fillId="0" borderId="11" xfId="1" applyNumberFormat="1" applyFont="1" applyBorder="1">
      <alignment vertical="center"/>
    </xf>
    <xf numFmtId="178" fontId="10" fillId="0" borderId="8" xfId="0" applyNumberFormat="1" applyFont="1" applyBorder="1" applyAlignment="1" applyProtection="1">
      <alignment horizontal="right" vertical="center"/>
      <protection locked="0"/>
    </xf>
    <xf numFmtId="178" fontId="10" fillId="0" borderId="15" xfId="0" applyNumberFormat="1" applyFont="1" applyBorder="1" applyAlignment="1" applyProtection="1">
      <alignment horizontal="right" vertical="center"/>
      <protection locked="0"/>
    </xf>
    <xf numFmtId="178" fontId="10" fillId="0" borderId="16" xfId="0" applyNumberFormat="1" applyFont="1" applyBorder="1" applyAlignment="1">
      <alignment horizontal="right" vertical="center" shrinkToFit="1"/>
    </xf>
    <xf numFmtId="177" fontId="10" fillId="0" borderId="21" xfId="0" applyNumberFormat="1" applyFont="1" applyBorder="1" applyAlignment="1" applyProtection="1">
      <alignment vertical="center"/>
      <protection locked="0"/>
    </xf>
    <xf numFmtId="49" fontId="10" fillId="0" borderId="8" xfId="0" applyNumberFormat="1" applyFont="1" applyBorder="1" applyAlignment="1" applyProtection="1">
      <alignment horizontal="center" vertical="center"/>
      <protection locked="0"/>
    </xf>
    <xf numFmtId="178" fontId="10" fillId="0" borderId="10" xfId="0" applyNumberFormat="1" applyFont="1" applyBorder="1" applyAlignment="1" applyProtection="1">
      <alignment horizontal="right" vertical="center" shrinkToFit="1"/>
      <protection locked="0"/>
    </xf>
    <xf numFmtId="49" fontId="10" fillId="0" borderId="7" xfId="0" applyNumberFormat="1" applyFont="1" applyBorder="1" applyAlignment="1" applyProtection="1">
      <alignment horizontal="center" vertical="center"/>
      <protection locked="0"/>
    </xf>
    <xf numFmtId="178" fontId="10" fillId="0" borderId="7" xfId="0" applyNumberFormat="1" applyFont="1" applyBorder="1" applyAlignment="1" applyProtection="1">
      <alignment horizontal="right" vertical="center"/>
      <protection locked="0"/>
    </xf>
    <xf numFmtId="178" fontId="10" fillId="0" borderId="13" xfId="0" applyNumberFormat="1" applyFont="1" applyBorder="1" applyAlignment="1" applyProtection="1">
      <alignment horizontal="right" vertical="center" shrinkToFit="1"/>
      <protection locked="0"/>
    </xf>
    <xf numFmtId="177" fontId="10" fillId="0" borderId="22" xfId="0" applyNumberFormat="1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38" fontId="12" fillId="0" borderId="0" xfId="1" applyFont="1" applyBorder="1">
      <alignment vertical="center"/>
    </xf>
    <xf numFmtId="0" fontId="12" fillId="0" borderId="0" xfId="0" applyFont="1" applyBorder="1">
      <alignment vertical="center"/>
    </xf>
    <xf numFmtId="38" fontId="11" fillId="0" borderId="0" xfId="1" applyFont="1" applyBorder="1">
      <alignment vertical="center"/>
    </xf>
    <xf numFmtId="0" fontId="13" fillId="0" borderId="0" xfId="0" applyFont="1">
      <alignment vertical="center"/>
    </xf>
    <xf numFmtId="0" fontId="6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49" fontId="10" fillId="0" borderId="38" xfId="0" applyNumberFormat="1" applyFont="1" applyBorder="1" applyAlignment="1">
      <alignment horizontal="center" vertical="center"/>
    </xf>
    <xf numFmtId="178" fontId="10" fillId="0" borderId="39" xfId="0" applyNumberFormat="1" applyFont="1" applyBorder="1" applyAlignment="1">
      <alignment horizontal="right" vertical="center" shrinkToFit="1"/>
    </xf>
    <xf numFmtId="177" fontId="10" fillId="0" borderId="40" xfId="1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7" fontId="10" fillId="0" borderId="41" xfId="0" applyNumberFormat="1" applyFont="1" applyBorder="1" applyAlignment="1" applyProtection="1">
      <alignment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76" fontId="4" fillId="0" borderId="34" xfId="0" applyNumberFormat="1" applyFont="1" applyBorder="1" applyAlignment="1" applyProtection="1">
      <alignment horizontal="left" vertical="center" shrinkToFit="1"/>
      <protection locked="0"/>
    </xf>
    <xf numFmtId="176" fontId="4" fillId="0" borderId="25" xfId="0" applyNumberFormat="1" applyFont="1" applyBorder="1" applyAlignment="1" applyProtection="1">
      <alignment horizontal="left" vertical="center" shrinkToFit="1"/>
      <protection locked="0"/>
    </xf>
    <xf numFmtId="176" fontId="4" fillId="0" borderId="26" xfId="0" applyNumberFormat="1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shrinkToFit="1"/>
      <protection locked="0"/>
    </xf>
    <xf numFmtId="0" fontId="4" fillId="0" borderId="27" xfId="0" applyFont="1" applyBorder="1" applyAlignment="1" applyProtection="1">
      <alignment horizontal="left" vertical="center" shrinkToFit="1"/>
      <protection locked="0"/>
    </xf>
    <xf numFmtId="0" fontId="4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shrinkToFit="1"/>
      <protection locked="0"/>
    </xf>
    <xf numFmtId="0" fontId="4" fillId="0" borderId="28" xfId="0" applyFont="1" applyBorder="1" applyAlignment="1" applyProtection="1">
      <alignment horizontal="left" vertical="center" shrinkToFit="1"/>
      <protection locked="0"/>
    </xf>
    <xf numFmtId="0" fontId="4" fillId="0" borderId="3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49" fontId="4" fillId="0" borderId="31" xfId="0" applyNumberFormat="1" applyFont="1" applyBorder="1" applyAlignment="1" applyProtection="1">
      <alignment horizontal="left" vertical="center" shrinkToFit="1"/>
      <protection locked="0"/>
    </xf>
    <xf numFmtId="49" fontId="4" fillId="0" borderId="32" xfId="0" applyNumberFormat="1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10" fillId="0" borderId="11" xfId="0" applyFont="1" applyBorder="1" applyAlignment="1" applyProtection="1">
      <alignment horizontal="left" vertical="center" shrinkToFit="1"/>
      <protection locked="0"/>
    </xf>
    <xf numFmtId="0" fontId="10" fillId="0" borderId="39" xfId="0" applyFont="1" applyBorder="1" applyAlignment="1">
      <alignment horizontal="left" vertical="center" shrinkToFit="1"/>
    </xf>
    <xf numFmtId="0" fontId="10" fillId="0" borderId="40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  <protection locked="0"/>
    </xf>
    <xf numFmtId="0" fontId="10" fillId="0" borderId="17" xfId="0" applyFont="1" applyBorder="1" applyAlignment="1" applyProtection="1">
      <alignment horizontal="left" vertical="center" shrinkToFit="1"/>
      <protection locked="0"/>
    </xf>
    <xf numFmtId="0" fontId="10" fillId="0" borderId="13" xfId="0" applyFont="1" applyBorder="1" applyAlignment="1" applyProtection="1">
      <alignment horizontal="left" vertical="center" shrinkToFit="1"/>
      <protection locked="0"/>
    </xf>
    <xf numFmtId="0" fontId="10" fillId="0" borderId="14" xfId="0" applyFont="1" applyBorder="1" applyAlignment="1" applyProtection="1">
      <alignment horizontal="left" vertical="center" shrinkToFit="1"/>
      <protection locked="0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FCC9A-DF4A-4EC1-BD6C-1EF24E91A7DB}">
  <dimension ref="A1:K43"/>
  <sheetViews>
    <sheetView tabSelected="1" view="pageBreakPreview" zoomScale="115" zoomScaleNormal="100" zoomScaleSheetLayoutView="115" workbookViewId="0">
      <selection activeCell="C3" sqref="C3:G3"/>
    </sheetView>
  </sheetViews>
  <sheetFormatPr defaultColWidth="8.75" defaultRowHeight="14.25" x14ac:dyDescent="0.4"/>
  <cols>
    <col min="1" max="1" width="5" style="1" customWidth="1"/>
    <col min="2" max="2" width="8" style="1" customWidth="1"/>
    <col min="3" max="3" width="17" style="1" customWidth="1"/>
    <col min="4" max="5" width="14" style="2" customWidth="1"/>
    <col min="6" max="6" width="7" style="2" customWidth="1"/>
    <col min="7" max="7" width="14" style="2" customWidth="1"/>
    <col min="8" max="16384" width="8.75" style="1"/>
  </cols>
  <sheetData>
    <row r="1" spans="1:11" ht="18.75" x14ac:dyDescent="0.4">
      <c r="A1" s="48" t="s">
        <v>26</v>
      </c>
      <c r="B1" s="48"/>
      <c r="C1" s="48"/>
      <c r="D1" s="48"/>
      <c r="E1" s="48"/>
      <c r="F1" s="48"/>
      <c r="G1" s="48"/>
    </row>
    <row r="2" spans="1:11" ht="18" customHeight="1" thickBot="1" x14ac:dyDescent="0.45"/>
    <row r="3" spans="1:11" ht="21.6" customHeight="1" x14ac:dyDescent="0.4">
      <c r="A3" s="49" t="s">
        <v>0</v>
      </c>
      <c r="B3" s="50"/>
      <c r="C3" s="51"/>
      <c r="D3" s="52"/>
      <c r="E3" s="52"/>
      <c r="F3" s="52"/>
      <c r="G3" s="53"/>
      <c r="H3" s="37" t="str">
        <f>IF($C$3="","←郵便番号を入力してください","")</f>
        <v>←郵便番号を入力してください</v>
      </c>
    </row>
    <row r="4" spans="1:11" ht="21.6" customHeight="1" x14ac:dyDescent="0.4">
      <c r="A4" s="54" t="s">
        <v>11</v>
      </c>
      <c r="B4" s="55"/>
      <c r="C4" s="56"/>
      <c r="D4" s="56"/>
      <c r="E4" s="56"/>
      <c r="F4" s="56"/>
      <c r="G4" s="57"/>
      <c r="H4" s="37" t="str">
        <f>IF($C$4="","←住所を入力してください","")</f>
        <v>←住所を入力してください</v>
      </c>
    </row>
    <row r="5" spans="1:11" ht="21.6" customHeight="1" x14ac:dyDescent="0.4">
      <c r="A5" s="58" t="s">
        <v>12</v>
      </c>
      <c r="B5" s="59"/>
      <c r="C5" s="60"/>
      <c r="D5" s="60"/>
      <c r="E5" s="60"/>
      <c r="F5" s="60"/>
      <c r="G5" s="61"/>
      <c r="H5" s="38"/>
    </row>
    <row r="6" spans="1:11" ht="21.6" customHeight="1" x14ac:dyDescent="0.4">
      <c r="A6" s="62" t="s">
        <v>13</v>
      </c>
      <c r="B6" s="63"/>
      <c r="C6" s="64"/>
      <c r="D6" s="64"/>
      <c r="E6" s="64"/>
      <c r="F6" s="64"/>
      <c r="G6" s="65"/>
      <c r="H6" s="37" t="str">
        <f>IF($C$6="","←氏名を入力してください","")</f>
        <v>←氏名を入力してください</v>
      </c>
    </row>
    <row r="7" spans="1:11" ht="21.6" customHeight="1" thickBot="1" x14ac:dyDescent="0.45">
      <c r="A7" s="66" t="s">
        <v>1</v>
      </c>
      <c r="B7" s="67"/>
      <c r="C7" s="68"/>
      <c r="D7" s="68"/>
      <c r="E7" s="68"/>
      <c r="F7" s="68"/>
      <c r="G7" s="69"/>
      <c r="H7" s="37" t="str">
        <f>IF($C$7="","←電話番号を入力してください","")</f>
        <v>←電話番号を入力してください</v>
      </c>
    </row>
    <row r="8" spans="1:11" ht="18" customHeight="1" x14ac:dyDescent="0.4">
      <c r="A8" s="4"/>
      <c r="B8" s="4"/>
      <c r="C8" s="10"/>
      <c r="D8" s="10"/>
      <c r="E8" s="10"/>
      <c r="F8" s="10"/>
      <c r="G8" s="10"/>
      <c r="H8" s="3"/>
    </row>
    <row r="9" spans="1:11" ht="18" customHeight="1" thickBot="1" x14ac:dyDescent="0.45">
      <c r="A9" s="70" t="s">
        <v>66</v>
      </c>
      <c r="B9" s="70"/>
      <c r="C9" s="70"/>
      <c r="D9" s="70"/>
      <c r="E9" s="70"/>
      <c r="F9" s="71"/>
      <c r="G9" s="70"/>
    </row>
    <row r="10" spans="1:11" ht="18" customHeight="1" x14ac:dyDescent="0.4">
      <c r="A10" s="5"/>
      <c r="B10" s="46" t="s">
        <v>35</v>
      </c>
      <c r="C10" s="47"/>
      <c r="D10" s="31" t="s">
        <v>33</v>
      </c>
      <c r="E10" s="39" t="s">
        <v>15</v>
      </c>
      <c r="F10" s="7" t="s">
        <v>6</v>
      </c>
      <c r="G10" s="40" t="s">
        <v>32</v>
      </c>
      <c r="H10" s="37" t="str">
        <f>IF($F$35=0,"←数量を入力してください","")</f>
        <v>←数量を入力してください</v>
      </c>
      <c r="I10" s="32"/>
      <c r="J10" s="33"/>
    </row>
    <row r="11" spans="1:11" ht="18" customHeight="1" x14ac:dyDescent="0.4">
      <c r="A11" s="16" t="s">
        <v>41</v>
      </c>
      <c r="B11" s="81" t="s">
        <v>3</v>
      </c>
      <c r="C11" s="82"/>
      <c r="D11" s="22">
        <v>1000</v>
      </c>
      <c r="E11" s="23">
        <v>320</v>
      </c>
      <c r="F11" s="24"/>
      <c r="G11" s="20" t="str">
        <f t="shared" ref="G11:G23" si="0">IF(F11="","",D11*F11)</f>
        <v/>
      </c>
      <c r="H11" s="15"/>
      <c r="I11" s="34">
        <f t="shared" ref="I11:I18" si="1">E11*F11</f>
        <v>0</v>
      </c>
      <c r="J11" s="35" t="s">
        <v>20</v>
      </c>
      <c r="K11" s="15"/>
    </row>
    <row r="12" spans="1:11" ht="18" customHeight="1" x14ac:dyDescent="0.4">
      <c r="A12" s="16" t="s">
        <v>43</v>
      </c>
      <c r="B12" s="75" t="s">
        <v>42</v>
      </c>
      <c r="C12" s="76"/>
      <c r="D12" s="21">
        <v>250</v>
      </c>
      <c r="E12" s="18">
        <v>140</v>
      </c>
      <c r="F12" s="19"/>
      <c r="G12" s="20" t="str">
        <f t="shared" si="0"/>
        <v/>
      </c>
      <c r="H12" s="15"/>
      <c r="I12" s="34">
        <f t="shared" si="1"/>
        <v>0</v>
      </c>
      <c r="J12" s="35" t="s">
        <v>23</v>
      </c>
      <c r="K12" s="15"/>
    </row>
    <row r="13" spans="1:11" ht="18" customHeight="1" x14ac:dyDescent="0.4">
      <c r="A13" s="16" t="s">
        <v>63</v>
      </c>
      <c r="B13" s="75" t="s">
        <v>46</v>
      </c>
      <c r="C13" s="76"/>
      <c r="D13" s="21">
        <v>1000</v>
      </c>
      <c r="E13" s="18">
        <v>320</v>
      </c>
      <c r="F13" s="19"/>
      <c r="G13" s="20" t="str">
        <f t="shared" si="0"/>
        <v/>
      </c>
      <c r="H13" s="15"/>
      <c r="I13" s="34">
        <f t="shared" si="1"/>
        <v>0</v>
      </c>
      <c r="J13" s="35" t="s">
        <v>20</v>
      </c>
      <c r="K13" s="15"/>
    </row>
    <row r="14" spans="1:11" ht="18" customHeight="1" x14ac:dyDescent="0.4">
      <c r="A14" s="16" t="s">
        <v>44</v>
      </c>
      <c r="B14" s="75" t="s">
        <v>47</v>
      </c>
      <c r="C14" s="76"/>
      <c r="D14" s="21">
        <v>1400</v>
      </c>
      <c r="E14" s="18">
        <v>380</v>
      </c>
      <c r="F14" s="19"/>
      <c r="G14" s="20" t="str">
        <f t="shared" si="0"/>
        <v/>
      </c>
      <c r="H14" s="15"/>
      <c r="I14" s="34">
        <f t="shared" si="1"/>
        <v>0</v>
      </c>
      <c r="J14" s="35" t="s">
        <v>20</v>
      </c>
      <c r="K14" s="15"/>
    </row>
    <row r="15" spans="1:11" ht="18" customHeight="1" x14ac:dyDescent="0.4">
      <c r="A15" s="16" t="s">
        <v>45</v>
      </c>
      <c r="B15" s="75" t="s">
        <v>48</v>
      </c>
      <c r="C15" s="76"/>
      <c r="D15" s="21">
        <v>1100</v>
      </c>
      <c r="E15" s="18">
        <v>320</v>
      </c>
      <c r="F15" s="19"/>
      <c r="G15" s="20" t="str">
        <f t="shared" si="0"/>
        <v/>
      </c>
      <c r="H15" s="15"/>
      <c r="I15" s="34">
        <f t="shared" si="1"/>
        <v>0</v>
      </c>
      <c r="J15" s="35" t="s">
        <v>20</v>
      </c>
      <c r="K15" s="15"/>
    </row>
    <row r="16" spans="1:11" ht="18" customHeight="1" x14ac:dyDescent="0.4">
      <c r="A16" s="16" t="s">
        <v>50</v>
      </c>
      <c r="B16" s="75" t="s">
        <v>49</v>
      </c>
      <c r="C16" s="76"/>
      <c r="D16" s="21">
        <v>1400</v>
      </c>
      <c r="E16" s="18">
        <v>380</v>
      </c>
      <c r="F16" s="19"/>
      <c r="G16" s="20" t="str">
        <f t="shared" si="0"/>
        <v/>
      </c>
      <c r="H16" s="15"/>
      <c r="I16" s="34">
        <f t="shared" si="1"/>
        <v>0</v>
      </c>
      <c r="J16" s="35" t="s">
        <v>20</v>
      </c>
      <c r="K16" s="15"/>
    </row>
    <row r="17" spans="1:11" ht="18" customHeight="1" x14ac:dyDescent="0.4">
      <c r="A17" s="16" t="s">
        <v>51</v>
      </c>
      <c r="B17" s="75" t="s">
        <v>2</v>
      </c>
      <c r="C17" s="76"/>
      <c r="D17" s="21">
        <v>800</v>
      </c>
      <c r="E17" s="18">
        <v>600</v>
      </c>
      <c r="F17" s="19"/>
      <c r="G17" s="20" t="str">
        <f t="shared" si="0"/>
        <v/>
      </c>
      <c r="H17" s="15"/>
      <c r="I17" s="34">
        <f t="shared" si="1"/>
        <v>0</v>
      </c>
      <c r="J17" s="35" t="s">
        <v>24</v>
      </c>
      <c r="K17" s="15"/>
    </row>
    <row r="18" spans="1:11" ht="18" customHeight="1" x14ac:dyDescent="0.4">
      <c r="A18" s="16" t="s">
        <v>52</v>
      </c>
      <c r="B18" s="75" t="s">
        <v>8</v>
      </c>
      <c r="C18" s="76"/>
      <c r="D18" s="21">
        <v>3800</v>
      </c>
      <c r="E18" s="18">
        <v>600</v>
      </c>
      <c r="F18" s="19"/>
      <c r="G18" s="20" t="str">
        <f t="shared" si="0"/>
        <v/>
      </c>
      <c r="H18" s="15"/>
      <c r="I18" s="34">
        <f t="shared" si="1"/>
        <v>0</v>
      </c>
      <c r="J18" s="35" t="s">
        <v>24</v>
      </c>
      <c r="K18" s="15"/>
    </row>
    <row r="19" spans="1:11" ht="18" customHeight="1" x14ac:dyDescent="0.4">
      <c r="A19" s="16" t="s">
        <v>53</v>
      </c>
      <c r="B19" s="75" t="s">
        <v>9</v>
      </c>
      <c r="C19" s="76"/>
      <c r="D19" s="21">
        <v>4500</v>
      </c>
      <c r="E19" s="18" t="s">
        <v>14</v>
      </c>
      <c r="F19" s="19"/>
      <c r="G19" s="20" t="str">
        <f t="shared" si="0"/>
        <v/>
      </c>
      <c r="H19" s="15"/>
      <c r="I19" s="34"/>
      <c r="J19" s="35" t="s">
        <v>22</v>
      </c>
      <c r="K19" s="15"/>
    </row>
    <row r="20" spans="1:11" ht="18" customHeight="1" x14ac:dyDescent="0.4">
      <c r="A20" s="16" t="s">
        <v>54</v>
      </c>
      <c r="B20" s="75" t="s">
        <v>10</v>
      </c>
      <c r="C20" s="76"/>
      <c r="D20" s="21">
        <v>4500</v>
      </c>
      <c r="E20" s="18" t="s">
        <v>14</v>
      </c>
      <c r="F20" s="19"/>
      <c r="G20" s="20" t="str">
        <f t="shared" si="0"/>
        <v/>
      </c>
      <c r="H20" s="15"/>
      <c r="I20" s="34"/>
      <c r="J20" s="35" t="s">
        <v>22</v>
      </c>
      <c r="K20" s="15"/>
    </row>
    <row r="21" spans="1:11" ht="18" customHeight="1" x14ac:dyDescent="0.4">
      <c r="A21" s="16" t="s">
        <v>55</v>
      </c>
      <c r="B21" s="75" t="s">
        <v>38</v>
      </c>
      <c r="C21" s="76"/>
      <c r="D21" s="21">
        <v>1000</v>
      </c>
      <c r="E21" s="18">
        <v>380</v>
      </c>
      <c r="F21" s="19"/>
      <c r="G21" s="20" t="str">
        <f t="shared" si="0"/>
        <v/>
      </c>
      <c r="H21" s="15"/>
      <c r="I21" s="34">
        <f>E21*F21</f>
        <v>0</v>
      </c>
      <c r="J21" s="35" t="s">
        <v>20</v>
      </c>
      <c r="K21" s="15"/>
    </row>
    <row r="22" spans="1:11" ht="18" customHeight="1" x14ac:dyDescent="0.4">
      <c r="A22" s="16" t="s">
        <v>56</v>
      </c>
      <c r="B22" s="75" t="s">
        <v>16</v>
      </c>
      <c r="C22" s="76"/>
      <c r="D22" s="21">
        <v>800</v>
      </c>
      <c r="E22" s="18">
        <v>320</v>
      </c>
      <c r="F22" s="19"/>
      <c r="G22" s="20" t="str">
        <f t="shared" si="0"/>
        <v/>
      </c>
      <c r="H22" s="15"/>
      <c r="I22" s="34">
        <f>E22*F22</f>
        <v>0</v>
      </c>
      <c r="J22" s="35" t="s">
        <v>20</v>
      </c>
      <c r="K22" s="15"/>
    </row>
    <row r="23" spans="1:11" ht="18" customHeight="1" x14ac:dyDescent="0.4">
      <c r="A23" s="16" t="s">
        <v>57</v>
      </c>
      <c r="B23" s="75" t="s">
        <v>17</v>
      </c>
      <c r="C23" s="76"/>
      <c r="D23" s="21">
        <v>800</v>
      </c>
      <c r="E23" s="18">
        <v>320</v>
      </c>
      <c r="F23" s="19"/>
      <c r="G23" s="20" t="str">
        <f t="shared" si="0"/>
        <v/>
      </c>
      <c r="H23" s="15"/>
      <c r="I23" s="34">
        <f>E23*F23</f>
        <v>0</v>
      </c>
      <c r="J23" s="35" t="s">
        <v>20</v>
      </c>
      <c r="K23" s="15"/>
    </row>
    <row r="24" spans="1:11" ht="18" customHeight="1" x14ac:dyDescent="0.4">
      <c r="A24" s="16" t="s">
        <v>58</v>
      </c>
      <c r="B24" s="75" t="s">
        <v>18</v>
      </c>
      <c r="C24" s="76"/>
      <c r="D24" s="21">
        <v>300</v>
      </c>
      <c r="E24" s="18">
        <v>190</v>
      </c>
      <c r="F24" s="19"/>
      <c r="G24" s="20" t="str">
        <f t="shared" ref="G24:G27" si="2">IF(F24="","",D24*F24)</f>
        <v/>
      </c>
      <c r="H24" s="15"/>
      <c r="I24" s="34">
        <f t="shared" ref="I24:I32" si="3">E24*F24</f>
        <v>0</v>
      </c>
      <c r="J24" s="35" t="s">
        <v>20</v>
      </c>
      <c r="K24" s="15"/>
    </row>
    <row r="25" spans="1:11" ht="18" customHeight="1" x14ac:dyDescent="0.4">
      <c r="A25" s="16" t="s">
        <v>59</v>
      </c>
      <c r="B25" s="75" t="s">
        <v>19</v>
      </c>
      <c r="C25" s="76"/>
      <c r="D25" s="21">
        <v>300</v>
      </c>
      <c r="E25" s="18">
        <v>190</v>
      </c>
      <c r="F25" s="19"/>
      <c r="G25" s="20" t="str">
        <f t="shared" si="2"/>
        <v/>
      </c>
      <c r="H25" s="15"/>
      <c r="I25" s="34">
        <f t="shared" si="3"/>
        <v>0</v>
      </c>
      <c r="J25" s="35" t="s">
        <v>20</v>
      </c>
      <c r="K25" s="15"/>
    </row>
    <row r="26" spans="1:11" ht="18" customHeight="1" x14ac:dyDescent="0.4">
      <c r="A26" s="16" t="s">
        <v>60</v>
      </c>
      <c r="B26" s="75" t="s">
        <v>21</v>
      </c>
      <c r="C26" s="76"/>
      <c r="D26" s="21">
        <v>500</v>
      </c>
      <c r="E26" s="18">
        <v>320</v>
      </c>
      <c r="F26" s="19"/>
      <c r="G26" s="20" t="str">
        <f t="shared" si="2"/>
        <v/>
      </c>
      <c r="H26" s="15"/>
      <c r="I26" s="34">
        <f t="shared" si="3"/>
        <v>0</v>
      </c>
      <c r="J26" s="35" t="s">
        <v>20</v>
      </c>
      <c r="K26" s="15"/>
    </row>
    <row r="27" spans="1:11" ht="18" customHeight="1" x14ac:dyDescent="0.4">
      <c r="A27" s="16" t="s">
        <v>64</v>
      </c>
      <c r="B27" s="75" t="s">
        <v>4</v>
      </c>
      <c r="C27" s="76"/>
      <c r="D27" s="21">
        <v>1000</v>
      </c>
      <c r="E27" s="18">
        <v>320</v>
      </c>
      <c r="F27" s="19"/>
      <c r="G27" s="20" t="str">
        <f t="shared" si="2"/>
        <v/>
      </c>
      <c r="H27" s="15"/>
      <c r="I27" s="34">
        <f t="shared" si="3"/>
        <v>0</v>
      </c>
      <c r="J27" s="35" t="s">
        <v>20</v>
      </c>
      <c r="K27" s="15"/>
    </row>
    <row r="28" spans="1:11" ht="18" customHeight="1" x14ac:dyDescent="0.4">
      <c r="A28" s="16" t="s">
        <v>65</v>
      </c>
      <c r="B28" s="75" t="s">
        <v>5</v>
      </c>
      <c r="C28" s="76"/>
      <c r="D28" s="21">
        <v>1000</v>
      </c>
      <c r="E28" s="18">
        <v>430</v>
      </c>
      <c r="F28" s="19"/>
      <c r="G28" s="20" t="str">
        <f>IF(F28="","",D28*F28)</f>
        <v/>
      </c>
      <c r="H28" s="15"/>
      <c r="I28" s="34">
        <f>E28*F28</f>
        <v>0</v>
      </c>
      <c r="J28" s="35" t="s">
        <v>25</v>
      </c>
      <c r="K28" s="15"/>
    </row>
    <row r="29" spans="1:11" ht="18" customHeight="1" x14ac:dyDescent="0.4">
      <c r="A29" s="41" t="s">
        <v>61</v>
      </c>
      <c r="B29" s="77" t="s">
        <v>39</v>
      </c>
      <c r="C29" s="78"/>
      <c r="D29" s="44">
        <v>1000</v>
      </c>
      <c r="E29" s="42">
        <v>140</v>
      </c>
      <c r="F29" s="45"/>
      <c r="G29" s="43" t="str">
        <f>IF(F29="","",D29*F29)</f>
        <v/>
      </c>
      <c r="H29" s="15"/>
      <c r="I29" s="34">
        <f>E29*F29</f>
        <v>0</v>
      </c>
      <c r="J29" s="35" t="s">
        <v>23</v>
      </c>
      <c r="K29" s="15"/>
    </row>
    <row r="30" spans="1:11" ht="18" customHeight="1" x14ac:dyDescent="0.4">
      <c r="A30" s="16" t="s">
        <v>62</v>
      </c>
      <c r="B30" s="79" t="s">
        <v>40</v>
      </c>
      <c r="C30" s="80"/>
      <c r="D30" s="17">
        <v>1000</v>
      </c>
      <c r="E30" s="18" t="s">
        <v>14</v>
      </c>
      <c r="F30" s="19"/>
      <c r="G30" s="20" t="str">
        <f>IF(F30="","",D30*F30)</f>
        <v/>
      </c>
      <c r="H30" s="15"/>
      <c r="I30" s="34"/>
      <c r="J30" s="35" t="s">
        <v>22</v>
      </c>
      <c r="K30" s="15"/>
    </row>
    <row r="31" spans="1:11" ht="18" customHeight="1" x14ac:dyDescent="0.4">
      <c r="A31" s="25"/>
      <c r="B31" s="75"/>
      <c r="C31" s="76"/>
      <c r="D31" s="21"/>
      <c r="E31" s="26"/>
      <c r="F31" s="19"/>
      <c r="G31" s="20" t="str">
        <f t="shared" ref="G31:G32" si="4">IF(F31="","",D31*F31)</f>
        <v/>
      </c>
      <c r="H31" s="15"/>
      <c r="I31" s="34">
        <f t="shared" si="3"/>
        <v>0</v>
      </c>
      <c r="J31" s="35"/>
      <c r="K31" s="15"/>
    </row>
    <row r="32" spans="1:11" ht="18" customHeight="1" thickBot="1" x14ac:dyDescent="0.45">
      <c r="A32" s="27"/>
      <c r="B32" s="83"/>
      <c r="C32" s="84"/>
      <c r="D32" s="28"/>
      <c r="E32" s="29"/>
      <c r="F32" s="30"/>
      <c r="G32" s="20" t="str">
        <f t="shared" si="4"/>
        <v/>
      </c>
      <c r="H32" s="15"/>
      <c r="I32" s="34">
        <f t="shared" si="3"/>
        <v>0</v>
      </c>
      <c r="J32" s="35"/>
      <c r="K32" s="15"/>
    </row>
    <row r="33" spans="1:10" ht="18" customHeight="1" thickBot="1" x14ac:dyDescent="0.45">
      <c r="A33" s="85" t="s">
        <v>34</v>
      </c>
      <c r="B33" s="86"/>
      <c r="C33" s="86"/>
      <c r="D33" s="86"/>
      <c r="E33" s="87"/>
      <c r="F33" s="14" t="s">
        <v>7</v>
      </c>
      <c r="G33" s="13">
        <f>SUM(G11:G32)</f>
        <v>0</v>
      </c>
      <c r="I33" s="36">
        <f>SUM(I11:I32)</f>
        <v>0</v>
      </c>
      <c r="J33" s="33"/>
    </row>
    <row r="34" spans="1:10" ht="18" customHeight="1" thickBot="1" x14ac:dyDescent="0.45">
      <c r="A34" s="72" t="s">
        <v>27</v>
      </c>
      <c r="B34" s="73"/>
      <c r="C34" s="73"/>
      <c r="D34" s="74"/>
      <c r="E34" s="6">
        <f>IF(OR(F35&gt;1,F19&gt;0,F20&gt;0,F30&gt;0),"問合せ",$I$33)</f>
        <v>0</v>
      </c>
      <c r="F34" s="8" t="s">
        <v>7</v>
      </c>
      <c r="G34" s="9"/>
      <c r="H34" s="37" t="str">
        <f>IF(AND($E$34="問合せ",$G$34=""),"←お問い合わせのうえ、郵送料を入力してください","")</f>
        <v/>
      </c>
    </row>
    <row r="35" spans="1:10" ht="18" customHeight="1" x14ac:dyDescent="0.4">
      <c r="A35" s="72" t="s">
        <v>28</v>
      </c>
      <c r="B35" s="73"/>
      <c r="C35" s="73"/>
      <c r="D35" s="73"/>
      <c r="E35" s="74"/>
      <c r="F35" s="12">
        <f>SUM(F11:F32)</f>
        <v>0</v>
      </c>
      <c r="G35" s="11">
        <f>IF(AND($E34="問合せ",$G$34&lt;&gt;""),$G$33+$G$34,IF($E$34&lt;&gt;"問合せ",$G$33+$E$34,""))</f>
        <v>0</v>
      </c>
    </row>
    <row r="36" spans="1:10" ht="14.45" customHeight="1" x14ac:dyDescent="0.4">
      <c r="A36" s="89"/>
      <c r="B36" s="89"/>
      <c r="C36" s="89"/>
      <c r="D36" s="89"/>
      <c r="E36" s="89"/>
      <c r="F36" s="89"/>
      <c r="G36" s="89"/>
    </row>
    <row r="37" spans="1:10" ht="14.45" customHeight="1" x14ac:dyDescent="0.4">
      <c r="A37" s="90" t="s">
        <v>36</v>
      </c>
      <c r="B37" s="90"/>
      <c r="C37" s="90"/>
      <c r="D37" s="90"/>
      <c r="E37" s="90"/>
      <c r="F37" s="90"/>
      <c r="G37" s="90"/>
    </row>
    <row r="38" spans="1:10" ht="16.149999999999999" customHeight="1" x14ac:dyDescent="0.4">
      <c r="A38" s="91" t="s">
        <v>37</v>
      </c>
      <c r="B38" s="91"/>
      <c r="C38" s="91"/>
      <c r="D38" s="91"/>
      <c r="E38" s="91"/>
      <c r="F38" s="91"/>
      <c r="G38" s="91"/>
    </row>
    <row r="39" spans="1:10" ht="15" customHeight="1" x14ac:dyDescent="0.4">
      <c r="A39" s="91"/>
      <c r="B39" s="91"/>
      <c r="C39" s="91"/>
      <c r="D39" s="91"/>
      <c r="E39" s="91"/>
      <c r="F39" s="91"/>
      <c r="G39" s="91"/>
    </row>
    <row r="40" spans="1:10" ht="15" customHeight="1" x14ac:dyDescent="0.4">
      <c r="A40" s="88" t="s">
        <v>29</v>
      </c>
      <c r="B40" s="88"/>
      <c r="C40" s="88"/>
      <c r="D40" s="88"/>
      <c r="E40" s="88"/>
      <c r="F40" s="88"/>
      <c r="G40" s="88"/>
    </row>
    <row r="41" spans="1:10" ht="15" customHeight="1" x14ac:dyDescent="0.4">
      <c r="A41" s="88" t="s">
        <v>30</v>
      </c>
      <c r="B41" s="88"/>
      <c r="C41" s="88"/>
      <c r="D41" s="88"/>
      <c r="E41" s="88"/>
      <c r="F41" s="88"/>
      <c r="G41" s="88"/>
    </row>
    <row r="42" spans="1:10" ht="15" customHeight="1" x14ac:dyDescent="0.4">
      <c r="A42" s="88" t="s">
        <v>31</v>
      </c>
      <c r="B42" s="88"/>
      <c r="C42" s="88"/>
      <c r="D42" s="88"/>
      <c r="E42" s="88"/>
      <c r="F42" s="88"/>
      <c r="G42" s="88"/>
    </row>
    <row r="43" spans="1:10" x14ac:dyDescent="0.4">
      <c r="A43" s="88"/>
      <c r="B43" s="88"/>
      <c r="C43" s="88"/>
      <c r="D43" s="88"/>
      <c r="E43" s="88"/>
      <c r="F43" s="88"/>
      <c r="G43" s="88"/>
    </row>
  </sheetData>
  <mergeCells count="46">
    <mergeCell ref="A41:G41"/>
    <mergeCell ref="A42:G42"/>
    <mergeCell ref="A43:G43"/>
    <mergeCell ref="A35:E35"/>
    <mergeCell ref="A36:G36"/>
    <mergeCell ref="A37:G37"/>
    <mergeCell ref="A38:G38"/>
    <mergeCell ref="A39:G39"/>
    <mergeCell ref="A40:G40"/>
    <mergeCell ref="B16:C16"/>
    <mergeCell ref="B11:C11"/>
    <mergeCell ref="B31:C31"/>
    <mergeCell ref="B32:C32"/>
    <mergeCell ref="A33:E33"/>
    <mergeCell ref="B12:C12"/>
    <mergeCell ref="B25:C25"/>
    <mergeCell ref="B26:C26"/>
    <mergeCell ref="A34:D34"/>
    <mergeCell ref="B18:C18"/>
    <mergeCell ref="B19:C19"/>
    <mergeCell ref="B20:C20"/>
    <mergeCell ref="B13:C13"/>
    <mergeCell ref="B14:C14"/>
    <mergeCell ref="B15:C15"/>
    <mergeCell ref="B28:C28"/>
    <mergeCell ref="B27:C27"/>
    <mergeCell ref="B21:C21"/>
    <mergeCell ref="B22:C22"/>
    <mergeCell ref="B23:C23"/>
    <mergeCell ref="B17:C17"/>
    <mergeCell ref="B29:C29"/>
    <mergeCell ref="B30:C30"/>
    <mergeCell ref="B24:C24"/>
    <mergeCell ref="B10:C10"/>
    <mergeCell ref="A1:G1"/>
    <mergeCell ref="A3:B3"/>
    <mergeCell ref="C3:G3"/>
    <mergeCell ref="A4:B4"/>
    <mergeCell ref="C4:G4"/>
    <mergeCell ref="A5:B5"/>
    <mergeCell ref="C5:G5"/>
    <mergeCell ref="A6:B6"/>
    <mergeCell ref="C6:G6"/>
    <mergeCell ref="A7:B7"/>
    <mergeCell ref="C7:G7"/>
    <mergeCell ref="A9:G9"/>
  </mergeCells>
  <phoneticPr fontId="2"/>
  <conditionalFormatting sqref="G34">
    <cfRule type="expression" dxfId="0" priority="1">
      <formula>$E$34&lt;&gt;"問合せ"</formula>
    </cfRule>
  </conditionalFormatting>
  <dataValidations count="4">
    <dataValidation type="textLength" imeMode="off" allowBlank="1" showInputMessage="1" showErrorMessage="1" sqref="C7:C8" xr:uid="{E6F50BAF-AC2F-4202-BFDA-3BA049C70355}">
      <formula1>10</formula1>
      <formula2>13</formula2>
    </dataValidation>
    <dataValidation type="textLength" imeMode="off" allowBlank="1" showInputMessage="1" showErrorMessage="1" sqref="C3" xr:uid="{6CD015C5-8A38-4CC9-BFA0-E588150A9991}">
      <formula1>7</formula1>
      <formula2>8</formula2>
    </dataValidation>
    <dataValidation type="textLength" allowBlank="1" showInputMessage="1" showErrorMessage="1" sqref="C4 C6" xr:uid="{A7340981-A3DC-42A7-8B07-FB1D921AFF43}">
      <formula1>1</formula1>
      <formula2>50</formula2>
    </dataValidation>
    <dataValidation type="textLength" allowBlank="1" showInputMessage="1" showErrorMessage="1" sqref="C5" xr:uid="{8C992BCD-5BBF-4FB4-9683-002E781EF990}">
      <formula1>0</formula1>
      <formula2>50</formula2>
    </dataValidation>
  </dataValidations>
  <printOptions horizontalCentered="1"/>
  <pageMargins left="0.39370078740157483" right="0.39370078740157483" top="0.47244094488188981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書籍購入用紙</vt:lpstr>
      <vt:lpstr>書籍購入用紙!Print_Area</vt:lpstr>
    </vt:vector>
  </TitlesOfParts>
  <Company>WATARI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kyodosiryokan008</dc:creator>
  <cp:lastModifiedBy>kyodosiryokan008</cp:lastModifiedBy>
  <cp:lastPrinted>2026-02-18T03:13:07Z</cp:lastPrinted>
  <dcterms:created xsi:type="dcterms:W3CDTF">2025-12-03T04:57:02Z</dcterms:created>
  <dcterms:modified xsi:type="dcterms:W3CDTF">2026-02-18T03:13:47Z</dcterms:modified>
</cp:coreProperties>
</file>