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92.168.200.5\share\文書\データ送受フォルダ\4. 文書送受信フォルダ\15. 上下水道課\庶務班：馬場　あて\（確定版）経営分析比較表\22_亘理町★\22_亘理町★\"/>
    </mc:Choice>
  </mc:AlternateContent>
  <xr:revisionPtr revIDLastSave="0" documentId="8_{BC5B67F9-E293-4C4C-991D-E67A9630F5A5}" xr6:coauthVersionLast="36" xr6:coauthVersionMax="36" xr10:uidLastSave="{00000000-0000-0000-0000-000000000000}"/>
  <workbookProtection workbookAlgorithmName="SHA-512" workbookHashValue="hHchYos6Kx/B1CaRB4dA2u9dSnMT6CnubX1FzENfp0tlOi8sE6XxSkRPS3tBlAoK0KgIJkRVSito88DXmv/Hhw==" workbookSaltValue="K7Tyc3gJs02wa1mSXphU1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I85" i="4"/>
  <c r="H85" i="4"/>
  <c r="BB10" i="4"/>
  <c r="AT10" i="4"/>
  <c r="P10" i="4"/>
  <c r="AT8" i="4"/>
  <c r="W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<sst xmlns="http://schemas.openxmlformats.org/spreadsheetml/2006/main" count="236" uniqueCount="117">
  <si>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</si>
  <si>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</si>
  <si>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</si>
  <si>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</si>
  <si>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</si>
  <si>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</si>
  <si>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</si>
  <si>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</si>
  <si>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</si>
  <si>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</si>
  <si>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</si>
  <si>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</si>
  <si>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</si>
  <si>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</si>
  <si>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</si>
  <si>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</si>
  <si>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</si>
  <si>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</si>
  <si>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</si>
  <si>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</si>
  <si>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</si>
  <si>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</si>
  <si>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</si>
  <si>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</si>
  <si>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</si>
  <si>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</si>
  <si>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</si>
  <si>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</si>
  <si>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</si>
  <si>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</si>
  <si>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</si>
  <si>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</si>
  <si>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</si>
  <si>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</si>
  <si>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</si>
  <si>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</si>
  <si>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</si>
  <si>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</si>
  <si>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</si>
  <si>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</si>
  <si>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</si>
  <si>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</si>
  <si>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</si>
  <si>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</si>
  <si>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</si>
  <si>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</si>
  <si>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</si>
  <si>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</si>
  <si>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</si>
  <si>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</si>
  <si>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</si>
  <si>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</si>
  <si>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</si>
  <si>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</si>
  <si>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</si>
  <si>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</si>
  <si>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</si>
  <si>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</si>
  <si>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</si>
  <si>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</si>
  <si>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</si>
  <si>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</si>
  <si>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</si>
  <si>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</si>
  <si>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</si>
  <si>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</si>
  <si>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</si>
  <si>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</si>
  <si>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</si>
  <si>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</si>
  <si>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</si>
  <si>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</si>
  <si>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</si>
  <si>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</si>
  <si>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</si>
  <si>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</si>
  <si>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</si>
  <si>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</si>
  <si>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</si>
  <si>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</si>
  <si>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</si>
  <si>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</si>
  <si>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</si>
  <si>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</si>
  <si>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</si>
  <si>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</si>
  <si>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</si>
  <si>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</si>
  <si>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</si>
  <si>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</si>
  <si>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</si>
  <si>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</si>
  <si>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</si>
  <si>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</si>
  <si>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</si>
  <si>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</si>
  <si>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亘理町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</si>
  <si>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</si>
  <si>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</si>
  <si>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</si>
  <si>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</si>
  <si>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</si>
  <si>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</si>
  <si>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</si>
  <si>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</si>
  <si>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</si>
  <si>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</si>
  <si>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</si>
  <si>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</si>
  <si>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</si>
  <si>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</si>
  <si>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</si>
  <si>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</si>
  <si>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</si>
  <si>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本町の下水道事業は平成2年から開始しているため、比較的新しい状況と考える。そのため、老朽化が著しい資産は少ない。しかしながら、年数が経過するにつれ資産の更新は続くので、ストックマネジメントによる計画的な更新を行い、単年度に負担が集中しないよう注視していく。</t>
    <rPh sb="0" eb="2">
      <t>ホンチョウ</t>
    </rPh>
    <rPh sb="3" eb="8">
      <t>ゲスイドウジギョウ</t>
    </rPh>
    <rPh sb="9" eb="11">
      <t>ヘイセイ</t>
    </rPh>
    <rPh sb="12" eb="13">
      <t>ネン</t>
    </rPh>
    <rPh sb="15" eb="17">
      <t>カイシ</t>
    </rPh>
    <rPh sb="24" eb="27">
      <t>ヒカクテキ</t>
    </rPh>
    <rPh sb="27" eb="28">
      <t>アタラ</t>
    </rPh>
    <rPh sb="30" eb="32">
      <t>ジョウキョウ</t>
    </rPh>
    <rPh sb="33" eb="34">
      <t>カンガ</t>
    </rPh>
    <rPh sb="42" eb="45">
      <t>ロウキュウカ</t>
    </rPh>
    <rPh sb="46" eb="47">
      <t>イチジル</t>
    </rPh>
    <rPh sb="49" eb="51">
      <t>シサン</t>
    </rPh>
    <rPh sb="52" eb="53">
      <t>スク</t>
    </rPh>
    <rPh sb="63" eb="65">
      <t>ネンスウ</t>
    </rPh>
    <rPh sb="66" eb="68">
      <t>ケイカ</t>
    </rPh>
    <rPh sb="73" eb="75">
      <t>シサン</t>
    </rPh>
    <rPh sb="76" eb="78">
      <t>コウシン</t>
    </rPh>
    <rPh sb="79" eb="80">
      <t>ツヅ</t>
    </rPh>
    <rPh sb="97" eb="100">
      <t>ケイカクテキ</t>
    </rPh>
    <rPh sb="101" eb="103">
      <t>コウシン</t>
    </rPh>
    <rPh sb="104" eb="105">
      <t>オコナ</t>
    </rPh>
    <rPh sb="107" eb="110">
      <t>タンネンド</t>
    </rPh>
    <rPh sb="111" eb="113">
      <t>フタン</t>
    </rPh>
    <rPh sb="114" eb="116">
      <t>シュウチュウ</t>
    </rPh>
    <rPh sb="121" eb="123">
      <t>チュウシ</t>
    </rPh>
    <phoneticPr fontId="4"/>
  </si>
  <si>
    <t>令和2年4月1日より法適化へ移行した。
①は単年度数値が黒字であり、類似団体と比較しても高い状況を維持している。
②は欠損金がない状況を表している。
③は短期的債務に対する支払い能力の数値で、単年度負債に対応する資金化できる資産が少ないことを表している。6年度の決算においても、過去の本管整備に対する企業債償還の要因が大きく流動比率が低い状況だが、今後下水道の本管整備の完了に伴い現金の増加と負債の減少により徐々に改善していくと考えられる。
④は使用料収入に対する企業債残高の割合だが、現在も本管整備以外に耐震化工事や改築更新事業を行っているため借入はやむを得ないと考えられるが、令和7年度に拡張事業が完了予定であることから今後は徐々に減少していくと考えられる。
⑤は汚水処理にかかる費用が、どの程度使用料収入で賄えているかを表す指標であるが、目安となる100％を超えており、類似団体と比較しても高い水準を維持している。
⑥は有収水量1㎥あたりの汚水処理費用を表している。本町は汚水処理を流域下水道で行っているため、本町の努力のみで下がることはないが、流域下水道を運営する宮城県と協議を重ねることで維持管理費の削減に努めていきたい。
⑦は汚水処理能力を表しているが、前述のとおり流域下水道での処理のみのため、指標がない。
⑧は下水道への接続率を表しているが類似団体平均とほぼ同じ水準である。現在拡張事業を行っているため、完了までは同水準、その後は上昇していくと考えられる。</t>
    <rPh sb="0" eb="2">
      <t>レイワ</t>
    </rPh>
    <rPh sb="3" eb="4">
      <t>ネン</t>
    </rPh>
    <rPh sb="5" eb="6">
      <t>ガツ</t>
    </rPh>
    <rPh sb="7" eb="8">
      <t>ニチ</t>
    </rPh>
    <rPh sb="298" eb="300">
      <t>ジギョウ</t>
    </rPh>
    <rPh sb="301" eb="305">
      <t>カンリョウヨテイ</t>
    </rPh>
    <rPh sb="312" eb="314">
      <t>コンゴ</t>
    </rPh>
    <rPh sb="315" eb="317">
      <t>ジョジョ</t>
    </rPh>
    <rPh sb="318" eb="320">
      <t>ゲンショウ</t>
    </rPh>
    <rPh sb="325" eb="326">
      <t>カンガ</t>
    </rPh>
    <rPh sb="334" eb="338">
      <t>オスイショリ</t>
    </rPh>
    <rPh sb="342" eb="344">
      <t>ヒヨウ</t>
    </rPh>
    <rPh sb="348" eb="350">
      <t>テイド</t>
    </rPh>
    <rPh sb="350" eb="355">
      <t>シヨウリョウシュウニュウ</t>
    </rPh>
    <rPh sb="356" eb="357">
      <t>マカナ</t>
    </rPh>
    <rPh sb="363" eb="364">
      <t>アラワ</t>
    </rPh>
    <rPh sb="365" eb="367">
      <t>シヒョウ</t>
    </rPh>
    <rPh sb="372" eb="374">
      <t>メヤス</t>
    </rPh>
    <rPh sb="382" eb="383">
      <t>コ</t>
    </rPh>
    <rPh sb="388" eb="392">
      <t>ルイジダンタイ</t>
    </rPh>
    <rPh sb="393" eb="395">
      <t>ヒカク</t>
    </rPh>
    <rPh sb="398" eb="399">
      <t>タカ</t>
    </rPh>
    <rPh sb="400" eb="402">
      <t>スイジュン</t>
    </rPh>
    <rPh sb="403" eb="405">
      <t>イジ</t>
    </rPh>
    <rPh sb="413" eb="417">
      <t>ユウシュウスイリョウ</t>
    </rPh>
    <rPh sb="423" eb="429">
      <t>オスイショリヒヨウ</t>
    </rPh>
    <rPh sb="430" eb="431">
      <t>アラワ</t>
    </rPh>
    <rPh sb="436" eb="438">
      <t>ホンチョウ</t>
    </rPh>
    <rPh sb="439" eb="443">
      <t>オスイショリ</t>
    </rPh>
    <rPh sb="444" eb="446">
      <t>リュウイキ</t>
    </rPh>
    <rPh sb="446" eb="449">
      <t>ゲスイドウ</t>
    </rPh>
    <rPh sb="450" eb="451">
      <t>オコナ</t>
    </rPh>
    <rPh sb="458" eb="460">
      <t>ホンチョウ</t>
    </rPh>
    <rPh sb="461" eb="463">
      <t>ドリョク</t>
    </rPh>
    <rPh sb="466" eb="467">
      <t>サ</t>
    </rPh>
    <rPh sb="476" eb="481">
      <t>リュウイキゲスイドウ</t>
    </rPh>
    <rPh sb="482" eb="484">
      <t>ウンエイ</t>
    </rPh>
    <rPh sb="486" eb="489">
      <t>ミヤギケン</t>
    </rPh>
    <rPh sb="490" eb="492">
      <t>キョウギ</t>
    </rPh>
    <rPh sb="493" eb="494">
      <t>カサ</t>
    </rPh>
    <rPh sb="499" eb="504">
      <t>イジカンリヒ</t>
    </rPh>
    <rPh sb="505" eb="507">
      <t>サクゲン</t>
    </rPh>
    <rPh sb="508" eb="509">
      <t>ツト</t>
    </rPh>
    <rPh sb="519" eb="525">
      <t>オスイショリノウリョク</t>
    </rPh>
    <rPh sb="526" eb="527">
      <t>アラワ</t>
    </rPh>
    <rPh sb="533" eb="535">
      <t>ゼンジュツ</t>
    </rPh>
    <rPh sb="539" eb="544">
      <t>リュウイキゲスイドウ</t>
    </rPh>
    <rPh sb="546" eb="548">
      <t>ショリ</t>
    </rPh>
    <rPh sb="554" eb="556">
      <t>シヒョウ</t>
    </rPh>
    <rPh sb="563" eb="566">
      <t>ゲスイドウ</t>
    </rPh>
    <rPh sb="568" eb="571">
      <t>セツゾクリツ</t>
    </rPh>
    <rPh sb="572" eb="573">
      <t>アラワ</t>
    </rPh>
    <rPh sb="578" eb="582">
      <t>ルイジダンタイ</t>
    </rPh>
    <rPh sb="582" eb="584">
      <t>ヘイキン</t>
    </rPh>
    <rPh sb="587" eb="588">
      <t>オナ</t>
    </rPh>
    <rPh sb="589" eb="591">
      <t>スイジュン</t>
    </rPh>
    <phoneticPr fontId="4"/>
  </si>
  <si>
    <t>本年度についても、比較的良好な状態であると考えられる。現状の課題として、支出における企業債償還の占める割合が高く、流動比率に影響を及ぼしていることが挙げられるが、今後の事業内容の精査や費用の削減を行うことで、ゆっくりではあるが改善方向に向かうものと考えている。</t>
    <rPh sb="0" eb="3">
      <t>ホンネンド</t>
    </rPh>
    <rPh sb="9" eb="14">
      <t>ヒカクテキリョウコウ</t>
    </rPh>
    <rPh sb="15" eb="17">
      <t>ジョウタイ</t>
    </rPh>
    <rPh sb="21" eb="22">
      <t>カンガ</t>
    </rPh>
    <rPh sb="27" eb="29">
      <t>ゲンジョウ</t>
    </rPh>
    <rPh sb="30" eb="32">
      <t>カダイ</t>
    </rPh>
    <rPh sb="36" eb="38">
      <t>シシュツ</t>
    </rPh>
    <rPh sb="42" eb="47">
      <t>キギョウサイショウカン</t>
    </rPh>
    <rPh sb="48" eb="49">
      <t>シ</t>
    </rPh>
    <rPh sb="51" eb="53">
      <t>ワリアイ</t>
    </rPh>
    <rPh sb="54" eb="55">
      <t>タカ</t>
    </rPh>
    <rPh sb="57" eb="61">
      <t>リュウドウヒリツ</t>
    </rPh>
    <rPh sb="62" eb="64">
      <t>エイキョウ</t>
    </rPh>
    <rPh sb="65" eb="66">
      <t>オヨ</t>
    </rPh>
    <rPh sb="74" eb="75">
      <t>ア</t>
    </rPh>
    <rPh sb="81" eb="83">
      <t>コンゴ</t>
    </rPh>
    <rPh sb="84" eb="88">
      <t>ジギョウナイヨウ</t>
    </rPh>
    <rPh sb="89" eb="91">
      <t>セイサ</t>
    </rPh>
    <rPh sb="92" eb="94">
      <t>ヒヨウ</t>
    </rPh>
    <rPh sb="95" eb="97">
      <t>サクゲン</t>
    </rPh>
    <rPh sb="98" eb="99">
      <t>オコナ</t>
    </rPh>
    <rPh sb="113" eb="117">
      <t>カイゼンホウコウ</t>
    </rPh>
    <rPh sb="118" eb="119">
      <t>ム</t>
    </rPh>
    <rPh sb="124" eb="12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</si>
</sst>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0.15</c:v>
                </c:pt>
                <c:pt idx="1">
                  <c:v>0.16</c:v>
                </c:pt>
                <c:pt idx="2">
                  <c:v>0.26</c:v>
                </c:pt>
                <c:pt idx="3">
                  <c:v>0.18</c:v>
                </c:pt>
                <c:pt idx="4">
                  <c:v>0.21</c:v>
                </c:pt>
              </c:numCache>
            </c:numRef>
          </c:val>
          <c:extLst>
            <c:ext xmlns:c16="http://schemas.microsoft.com/office/drawing/2014/chart" uri="{C3380CC4-5D6E-409C-BE32-E72D297353CC}">
              <c16:uniqueId val="{00000000-C218-4CC9-B519-FF311A4A32F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C218-4CC9-B519-FF311A4A32F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2D-4F63-B4C1-DEA4E1C591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8A2D-4F63-B4C1-DEA4E1C591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90.97</c:v>
                </c:pt>
                <c:pt idx="1">
                  <c:v>90.8</c:v>
                </c:pt>
                <c:pt idx="2">
                  <c:v>91.23</c:v>
                </c:pt>
                <c:pt idx="3">
                  <c:v>90.04</c:v>
                </c:pt>
                <c:pt idx="4">
                  <c:v>90.74</c:v>
                </c:pt>
              </c:numCache>
            </c:numRef>
          </c:val>
          <c:extLst>
            <c:ext xmlns:c16="http://schemas.microsoft.com/office/drawing/2014/chart" uri="{C3380CC4-5D6E-409C-BE32-E72D297353CC}">
              <c16:uniqueId val="{00000000-4C32-4B7D-BB5E-54BE120F46B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4C32-4B7D-BB5E-54BE120F46B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132.08000000000001</c:v>
                </c:pt>
                <c:pt idx="1">
                  <c:v>128.54</c:v>
                </c:pt>
                <c:pt idx="2">
                  <c:v>132.72999999999999</c:v>
                </c:pt>
                <c:pt idx="3">
                  <c:v>128.72</c:v>
                </c:pt>
                <c:pt idx="4">
                  <c:v>125.63</c:v>
                </c:pt>
              </c:numCache>
            </c:numRef>
          </c:val>
          <c:extLst>
            <c:ext xmlns:c16="http://schemas.microsoft.com/office/drawing/2014/chart" uri="{C3380CC4-5D6E-409C-BE32-E72D297353CC}">
              <c16:uniqueId val="{00000000-0D07-4F40-B55B-4D9E186EF54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0D07-4F40-B55B-4D9E186EF54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2.99</c:v>
                </c:pt>
                <c:pt idx="1">
                  <c:v>5.97</c:v>
                </c:pt>
                <c:pt idx="2">
                  <c:v>8.67</c:v>
                </c:pt>
                <c:pt idx="3">
                  <c:v>11.44</c:v>
                </c:pt>
                <c:pt idx="4">
                  <c:v>14.09</c:v>
                </c:pt>
              </c:numCache>
            </c:numRef>
          </c:val>
          <c:extLst>
            <c:ext xmlns:c16="http://schemas.microsoft.com/office/drawing/2014/chart" uri="{C3380CC4-5D6E-409C-BE32-E72D297353CC}">
              <c16:uniqueId val="{00000000-D99D-4F4F-8123-F87BB8EDFA7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D99D-4F4F-8123-F87BB8EDFA7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C0-460D-AA31-0EDF95E2AA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BDC0-460D-AA31-0EDF95E2AA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56-4CCF-B8C9-C32D4D8297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1256-4CCF-B8C9-C32D4D8297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49.8</c:v>
                </c:pt>
                <c:pt idx="1">
                  <c:v>41.08</c:v>
                </c:pt>
                <c:pt idx="2">
                  <c:v>50</c:v>
                </c:pt>
                <c:pt idx="3">
                  <c:v>53.65</c:v>
                </c:pt>
                <c:pt idx="4">
                  <c:v>56.12</c:v>
                </c:pt>
              </c:numCache>
            </c:numRef>
          </c:val>
          <c:extLst>
            <c:ext xmlns:c16="http://schemas.microsoft.com/office/drawing/2014/chart" uri="{C3380CC4-5D6E-409C-BE32-E72D297353CC}">
              <c16:uniqueId val="{00000000-9685-4BA8-B48B-DD6544B7733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9685-4BA8-B48B-DD6544B7733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1873.56</c:v>
                </c:pt>
                <c:pt idx="1">
                  <c:v>1777</c:v>
                </c:pt>
                <c:pt idx="2">
                  <c:v>1690.6</c:v>
                </c:pt>
                <c:pt idx="3">
                  <c:v>1607.72</c:v>
                </c:pt>
                <c:pt idx="4">
                  <c:v>1488.87</c:v>
                </c:pt>
              </c:numCache>
            </c:numRef>
          </c:val>
          <c:extLst>
            <c:ext xmlns:c16="http://schemas.microsoft.com/office/drawing/2014/chart" uri="{C3380CC4-5D6E-409C-BE32-E72D297353CC}">
              <c16:uniqueId val="{00000000-F591-44A1-A814-D539EE06736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F591-44A1-A814-D539EE06736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110.1</c:v>
                </c:pt>
                <c:pt idx="1">
                  <c:v>126.18</c:v>
                </c:pt>
                <c:pt idx="2">
                  <c:v>104.05</c:v>
                </c:pt>
                <c:pt idx="3">
                  <c:v>118.37</c:v>
                </c:pt>
                <c:pt idx="4">
                  <c:v>116.41</c:v>
                </c:pt>
              </c:numCache>
            </c:numRef>
          </c:val>
          <c:extLst>
            <c:ext xmlns:c16="http://schemas.microsoft.com/office/drawing/2014/chart" uri="{C3380CC4-5D6E-409C-BE32-E72D297353CC}">
              <c16:uniqueId val="{00000000-B428-4EA0-9A40-D5C9665C38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B428-4EA0-9A40-D5C9665C38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162.29</c:v>
                </c:pt>
                <c:pt idx="1">
                  <c:v>141.65</c:v>
                </c:pt>
                <c:pt idx="2">
                  <c:v>172.34</c:v>
                </c:pt>
                <c:pt idx="3">
                  <c:v>151.85</c:v>
                </c:pt>
                <c:pt idx="4">
                  <c:v>155.86000000000001</c:v>
                </c:pt>
              </c:numCache>
            </c:numRef>
          </c:val>
          <c:extLst>
            <c:ext xmlns:c16="http://schemas.microsoft.com/office/drawing/2014/chart" uri="{C3380CC4-5D6E-409C-BE32-E72D297353CC}">
              <c16:uniqueId val="{00000000-09AD-41F4-A99C-F1B25526607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09AD-41F4-A99C-F1B25526607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宮城県　亘理町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71" t="str">
        <f>データ!$M$6</f>
        <v>非設置</v>
      </c>
      <c r="AE8" s="71"/>
      <c r="AF8" s="71"/>
      <c r="AG8" s="71"/>
      <c r="AH8" s="71"/>
      <c r="AI8" s="71"/>
      <c r="AJ8" s="71"/>
      <c r="AK8" s="3"/>
      <c r="AL8" s="44">
        <f>データ!S6</f>
        <v>32825</v>
      </c>
      <c r="AM8" s="44"/>
      <c r="AN8" s="44"/>
      <c r="AO8" s="44"/>
      <c r="AP8" s="44"/>
      <c r="AQ8" s="44"/>
      <c r="AR8" s="44"/>
      <c r="AS8" s="44"/>
      <c r="AT8" s="45">
        <f>データ!T6</f>
        <v>73.599999999999994</v>
      </c>
      <c r="AU8" s="45"/>
      <c r="AV8" s="45"/>
      <c r="AW8" s="45"/>
      <c r="AX8" s="45"/>
      <c r="AY8" s="45"/>
      <c r="AZ8" s="45"/>
      <c r="BA8" s="45"/>
      <c r="BB8" s="45">
        <f>データ!U6</f>
        <v>445.99</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62.1</v>
      </c>
      <c r="J10" s="45"/>
      <c r="K10" s="45"/>
      <c r="L10" s="45"/>
      <c r="M10" s="45"/>
      <c r="N10" s="45"/>
      <c r="O10" s="45"/>
      <c r="P10" s="45">
        <f>データ!P6</f>
        <v>82.08</v>
      </c>
      <c r="Q10" s="45"/>
      <c r="R10" s="45"/>
      <c r="S10" s="45"/>
      <c r="T10" s="45"/>
      <c r="U10" s="45"/>
      <c r="V10" s="45"/>
      <c r="W10" s="45">
        <f>データ!Q6</f>
        <v>98.47</v>
      </c>
      <c r="X10" s="45"/>
      <c r="Y10" s="45"/>
      <c r="Z10" s="45"/>
      <c r="AA10" s="45"/>
      <c r="AB10" s="45"/>
      <c r="AC10" s="45"/>
      <c r="AD10" s="44">
        <f>データ!R6</f>
        <v>3575</v>
      </c>
      <c r="AE10" s="44"/>
      <c r="AF10" s="44"/>
      <c r="AG10" s="44"/>
      <c r="AH10" s="44"/>
      <c r="AI10" s="44"/>
      <c r="AJ10" s="44"/>
      <c r="AK10" s="2"/>
      <c r="AL10" s="44">
        <f>データ!V6</f>
        <v>26795</v>
      </c>
      <c r="AM10" s="44"/>
      <c r="AN10" s="44"/>
      <c r="AO10" s="44"/>
      <c r="AP10" s="44"/>
      <c r="AQ10" s="44"/>
      <c r="AR10" s="44"/>
      <c r="AS10" s="44"/>
      <c r="AT10" s="45">
        <f>データ!W6</f>
        <v>9.8800000000000008</v>
      </c>
      <c r="AU10" s="45"/>
      <c r="AV10" s="45"/>
      <c r="AW10" s="45"/>
      <c r="AX10" s="45"/>
      <c r="AY10" s="45"/>
      <c r="AZ10" s="45"/>
      <c r="BA10" s="45"/>
      <c r="BB10" s="45">
        <f>データ!X6</f>
        <v>2712.04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3bj9+SPbBiDtDGHF7ajK/uWzW2YCRZlDV0TRaZRCZFnUj1T/b6VUB5Eon/2C5VgwoQwWKOfVeH3lsadZ0mPrA==" saltValue="GpJ0MgJpJERs/0HfZNQ9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43613</v>
      </c>
      <c r="D6" s="19">
        <f t="shared" si="3"/>
        <v>46</v>
      </c>
      <c r="E6" s="19">
        <f t="shared" si="3"/>
        <v>17</v>
      </c>
      <c r="F6" s="19">
        <f t="shared" si="3"/>
        <v>1</v>
      </c>
      <c r="G6" s="19">
        <f t="shared" si="3"/>
        <v>0</v>
      </c>
      <c r="H6" s="19" t="str">
        <f t="shared" si="3"/>
        <v>宮城県　亘理町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62.1</v>
      </c>
      <c r="P6" s="20">
        <f t="shared" si="3"/>
        <v>82.08</v>
      </c>
      <c r="Q6" s="20">
        <f t="shared" si="3"/>
        <v>98.47</v>
      </c>
      <c r="R6" s="20">
        <f t="shared" si="3"/>
        <v>3575</v>
      </c>
      <c r="S6" s="20">
        <f t="shared" si="3"/>
        <v>32825</v>
      </c>
      <c r="T6" s="20">
        <f t="shared" si="3"/>
        <v>73.599999999999994</v>
      </c>
      <c r="U6" s="20">
        <f t="shared" si="3"/>
        <v>445.99</v>
      </c>
      <c r="V6" s="20">
        <f t="shared" si="3"/>
        <v>26795</v>
      </c>
      <c r="W6" s="20">
        <f t="shared" si="3"/>
        <v>9.8800000000000008</v>
      </c>
      <c r="X6" s="20">
        <f t="shared" si="3"/>
        <v>2712.04</v>
      </c>
      <c r="Y6" s="21">
        <f>IF(Y7="",NA(),Y7)</f>
        <v>132.08000000000001</v>
      </c>
      <c r="Z6" s="21">
        <f t="shared" ref="Z6:AH6" si="4">IF(Z7="",NA(),Z7)</f>
        <v>128.54</v>
      </c>
      <c r="AA6" s="21">
        <f t="shared" si="4"/>
        <v>132.72999999999999</v>
      </c>
      <c r="AB6" s="21">
        <f t="shared" si="4"/>
        <v>128.72</v>
      </c>
      <c r="AC6" s="21">
        <f t="shared" si="4"/>
        <v>125.63</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49.8</v>
      </c>
      <c r="AV6" s="21">
        <f t="shared" ref="AV6:BD6" si="6">IF(AV7="",NA(),AV7)</f>
        <v>41.08</v>
      </c>
      <c r="AW6" s="21">
        <f t="shared" si="6"/>
        <v>50</v>
      </c>
      <c r="AX6" s="21">
        <f t="shared" si="6"/>
        <v>53.65</v>
      </c>
      <c r="AY6" s="21">
        <f t="shared" si="6"/>
        <v>56.12</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1873.56</v>
      </c>
      <c r="BG6" s="21">
        <f t="shared" ref="BG6:BO6" si="7">IF(BG7="",NA(),BG7)</f>
        <v>1777</v>
      </c>
      <c r="BH6" s="21">
        <f t="shared" si="7"/>
        <v>1690.6</v>
      </c>
      <c r="BI6" s="21">
        <f t="shared" si="7"/>
        <v>1607.72</v>
      </c>
      <c r="BJ6" s="21">
        <f t="shared" si="7"/>
        <v>1488.87</v>
      </c>
      <c r="BK6" s="21">
        <f t="shared" si="7"/>
        <v>789.08</v>
      </c>
      <c r="BL6" s="21">
        <f t="shared" si="7"/>
        <v>747.84</v>
      </c>
      <c r="BM6" s="21">
        <f t="shared" si="7"/>
        <v>804.98</v>
      </c>
      <c r="BN6" s="21">
        <f t="shared" si="7"/>
        <v>767.56</v>
      </c>
      <c r="BO6" s="21">
        <f t="shared" si="7"/>
        <v>795.22</v>
      </c>
      <c r="BP6" s="20" t="str">
        <f>IF(BP7="","",IF(BP7="-","【-】","【"&amp;SUBSTITUTE(TEXT(BP7,"#,##0.00"),"-","△")&amp;"】"))</f>
        <v>【602.56】</v>
      </c>
      <c r="BQ6" s="21">
        <f>IF(BQ7="",NA(),BQ7)</f>
        <v>110.1</v>
      </c>
      <c r="BR6" s="21">
        <f t="shared" ref="BR6:BZ6" si="8">IF(BR7="",NA(),BR7)</f>
        <v>126.18</v>
      </c>
      <c r="BS6" s="21">
        <f t="shared" si="8"/>
        <v>104.05</v>
      </c>
      <c r="BT6" s="21">
        <f t="shared" si="8"/>
        <v>118.37</v>
      </c>
      <c r="BU6" s="21">
        <f t="shared" si="8"/>
        <v>116.41</v>
      </c>
      <c r="BV6" s="21">
        <f t="shared" si="8"/>
        <v>88.25</v>
      </c>
      <c r="BW6" s="21">
        <f t="shared" si="8"/>
        <v>90.17</v>
      </c>
      <c r="BX6" s="21">
        <f t="shared" si="8"/>
        <v>88.71</v>
      </c>
      <c r="BY6" s="21">
        <f t="shared" si="8"/>
        <v>90.23</v>
      </c>
      <c r="BZ6" s="21">
        <f t="shared" si="8"/>
        <v>90.78</v>
      </c>
      <c r="CA6" s="20" t="str">
        <f>IF(CA7="","",IF(CA7="-","【-】","【"&amp;SUBSTITUTE(TEXT(CA7,"#,##0.00"),"-","△")&amp;"】"))</f>
        <v>【97.94】</v>
      </c>
      <c r="CB6" s="21">
        <f>IF(CB7="",NA(),CB7)</f>
        <v>162.29</v>
      </c>
      <c r="CC6" s="21">
        <f t="shared" ref="CC6:CK6" si="9">IF(CC7="",NA(),CC7)</f>
        <v>141.65</v>
      </c>
      <c r="CD6" s="21">
        <f t="shared" si="9"/>
        <v>172.34</v>
      </c>
      <c r="CE6" s="21">
        <f t="shared" si="9"/>
        <v>151.85</v>
      </c>
      <c r="CF6" s="21">
        <f t="shared" si="9"/>
        <v>155.86000000000001</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90.97</v>
      </c>
      <c r="CY6" s="21">
        <f t="shared" ref="CY6:DG6" si="11">IF(CY7="",NA(),CY7)</f>
        <v>90.8</v>
      </c>
      <c r="CZ6" s="21">
        <f t="shared" si="11"/>
        <v>91.23</v>
      </c>
      <c r="DA6" s="21">
        <f t="shared" si="11"/>
        <v>90.04</v>
      </c>
      <c r="DB6" s="21">
        <f t="shared" si="11"/>
        <v>90.74</v>
      </c>
      <c r="DC6" s="21">
        <f t="shared" si="11"/>
        <v>90.72</v>
      </c>
      <c r="DD6" s="21">
        <f t="shared" si="11"/>
        <v>91.07</v>
      </c>
      <c r="DE6" s="21">
        <f t="shared" si="11"/>
        <v>90.67</v>
      </c>
      <c r="DF6" s="21">
        <f t="shared" si="11"/>
        <v>90.62</v>
      </c>
      <c r="DG6" s="21">
        <f t="shared" si="11"/>
        <v>90.79</v>
      </c>
      <c r="DH6" s="20" t="str">
        <f>IF(DH7="","",IF(DH7="-","【-】","【"&amp;SUBSTITUTE(TEXT(DH7,"#,##0.00"),"-","△")&amp;"】"))</f>
        <v>【96.00】</v>
      </c>
      <c r="DI6" s="21">
        <f>IF(DI7="",NA(),DI7)</f>
        <v>2.99</v>
      </c>
      <c r="DJ6" s="21">
        <f t="shared" ref="DJ6:DR6" si="12">IF(DJ7="",NA(),DJ7)</f>
        <v>5.97</v>
      </c>
      <c r="DK6" s="21">
        <f t="shared" si="12"/>
        <v>8.67</v>
      </c>
      <c r="DL6" s="21">
        <f t="shared" si="12"/>
        <v>11.44</v>
      </c>
      <c r="DM6" s="21">
        <f t="shared" si="12"/>
        <v>14.09</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1">
        <f>IF(EE7="",NA(),EE7)</f>
        <v>0.15</v>
      </c>
      <c r="EF6" s="21">
        <f t="shared" ref="EF6:EN6" si="14">IF(EF7="",NA(),EF7)</f>
        <v>0.16</v>
      </c>
      <c r="EG6" s="21">
        <f t="shared" si="14"/>
        <v>0.26</v>
      </c>
      <c r="EH6" s="21">
        <f t="shared" si="14"/>
        <v>0.18</v>
      </c>
      <c r="EI6" s="21">
        <f t="shared" si="14"/>
        <v>0.21</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43613</v>
      </c>
      <c r="D7" s="23">
        <v>46</v>
      </c>
      <c r="E7" s="23">
        <v>17</v>
      </c>
      <c r="F7" s="23">
        <v>1</v>
      </c>
      <c r="G7" s="23">
        <v>0</v>
      </c>
      <c r="H7" s="23" t="s">
        <v>96</v>
      </c>
      <c r="I7" s="23" t="s">
        <v>97</v>
      </c>
      <c r="J7" s="23" t="s">
        <v>98</v>
      </c>
      <c r="K7" s="23" t="s">
        <v>99</v>
      </c>
      <c r="L7" s="23" t="s">
        <v>100</v>
      </c>
      <c r="M7" s="23" t="s">
        <v>101</v>
      </c>
      <c r="N7" s="24" t="s">
        <v>102</v>
      </c>
      <c r="O7" s="24">
        <v>62.1</v>
      </c>
      <c r="P7" s="24">
        <v>82.08</v>
      </c>
      <c r="Q7" s="24">
        <v>98.47</v>
      </c>
      <c r="R7" s="24">
        <v>3575</v>
      </c>
      <c r="S7" s="24">
        <v>32825</v>
      </c>
      <c r="T7" s="24">
        <v>73.599999999999994</v>
      </c>
      <c r="U7" s="24">
        <v>445.99</v>
      </c>
      <c r="V7" s="24">
        <v>26795</v>
      </c>
      <c r="W7" s="24">
        <v>9.8800000000000008</v>
      </c>
      <c r="X7" s="24">
        <v>2712.04</v>
      </c>
      <c r="Y7" s="24">
        <v>132.08000000000001</v>
      </c>
      <c r="Z7" s="24">
        <v>128.54</v>
      </c>
      <c r="AA7" s="24">
        <v>132.72999999999999</v>
      </c>
      <c r="AB7" s="24">
        <v>128.72</v>
      </c>
      <c r="AC7" s="24">
        <v>125.63</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49.8</v>
      </c>
      <c r="AV7" s="24">
        <v>41.08</v>
      </c>
      <c r="AW7" s="24">
        <v>50</v>
      </c>
      <c r="AX7" s="24">
        <v>53.65</v>
      </c>
      <c r="AY7" s="24">
        <v>56.12</v>
      </c>
      <c r="AZ7" s="24">
        <v>55.6</v>
      </c>
      <c r="BA7" s="24">
        <v>59.4</v>
      </c>
      <c r="BB7" s="24">
        <v>68.27</v>
      </c>
      <c r="BC7" s="24">
        <v>74.790000000000006</v>
      </c>
      <c r="BD7" s="24">
        <v>73.930000000000007</v>
      </c>
      <c r="BE7" s="24">
        <v>82.75</v>
      </c>
      <c r="BF7" s="24">
        <v>1873.56</v>
      </c>
      <c r="BG7" s="24">
        <v>1777</v>
      </c>
      <c r="BH7" s="24">
        <v>1690.6</v>
      </c>
      <c r="BI7" s="24">
        <v>1607.72</v>
      </c>
      <c r="BJ7" s="24">
        <v>1488.87</v>
      </c>
      <c r="BK7" s="24">
        <v>789.08</v>
      </c>
      <c r="BL7" s="24">
        <v>747.84</v>
      </c>
      <c r="BM7" s="24">
        <v>804.98</v>
      </c>
      <c r="BN7" s="24">
        <v>767.56</v>
      </c>
      <c r="BO7" s="24">
        <v>795.22</v>
      </c>
      <c r="BP7" s="24">
        <v>602.55999999999995</v>
      </c>
      <c r="BQ7" s="24">
        <v>110.1</v>
      </c>
      <c r="BR7" s="24">
        <v>126.18</v>
      </c>
      <c r="BS7" s="24">
        <v>104.05</v>
      </c>
      <c r="BT7" s="24">
        <v>118.37</v>
      </c>
      <c r="BU7" s="24">
        <v>116.41</v>
      </c>
      <c r="BV7" s="24">
        <v>88.25</v>
      </c>
      <c r="BW7" s="24">
        <v>90.17</v>
      </c>
      <c r="BX7" s="24">
        <v>88.71</v>
      </c>
      <c r="BY7" s="24">
        <v>90.23</v>
      </c>
      <c r="BZ7" s="24">
        <v>90.78</v>
      </c>
      <c r="CA7" s="24">
        <v>97.94</v>
      </c>
      <c r="CB7" s="24">
        <v>162.29</v>
      </c>
      <c r="CC7" s="24">
        <v>141.65</v>
      </c>
      <c r="CD7" s="24">
        <v>172.34</v>
      </c>
      <c r="CE7" s="24">
        <v>151.85</v>
      </c>
      <c r="CF7" s="24">
        <v>155.86000000000001</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90.97</v>
      </c>
      <c r="CY7" s="24">
        <v>90.8</v>
      </c>
      <c r="CZ7" s="24">
        <v>91.23</v>
      </c>
      <c r="DA7" s="24">
        <v>90.04</v>
      </c>
      <c r="DB7" s="24">
        <v>90.74</v>
      </c>
      <c r="DC7" s="24">
        <v>90.72</v>
      </c>
      <c r="DD7" s="24">
        <v>91.07</v>
      </c>
      <c r="DE7" s="24">
        <v>90.67</v>
      </c>
      <c r="DF7" s="24">
        <v>90.62</v>
      </c>
      <c r="DG7" s="24">
        <v>90.79</v>
      </c>
      <c r="DH7" s="24">
        <v>96</v>
      </c>
      <c r="DI7" s="24">
        <v>2.99</v>
      </c>
      <c r="DJ7" s="24">
        <v>5.97</v>
      </c>
      <c r="DK7" s="24">
        <v>8.67</v>
      </c>
      <c r="DL7" s="24">
        <v>11.44</v>
      </c>
      <c r="DM7" s="24">
        <v>14.09</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0.15</v>
      </c>
      <c r="EF7" s="24">
        <v>0.16</v>
      </c>
      <c r="EG7" s="24">
        <v>0.26</v>
      </c>
      <c r="EH7" s="24">
        <v>0.18</v>
      </c>
      <c r="EI7" s="24">
        <v>0.21</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2026-01-27T09:04:39Z</cp:lastPrinted>
  <dcterms:created xsi:type="dcterms:W3CDTF">2025-12-23T05:56:51Z</dcterms:created>
  <dcterms:modified xsi:type="dcterms:W3CDTF">2026-03-03T05:11:49Z</dcterms:modified>
  <cp:category/>
</cp:coreProperties>
</file>