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zaimu003\Desktop\"/>
    </mc:Choice>
  </mc:AlternateContent>
  <xr:revisionPtr revIDLastSave="0" documentId="13_ncr:1_{9BAAAD4E-575B-40D9-962B-552987E359CF}" xr6:coauthVersionLast="36" xr6:coauthVersionMax="47" xr10:uidLastSave="{00000000-0000-0000-0000-000000000000}"/>
  <bookViews>
    <workbookView xWindow="0" yWindow="0" windowWidth="20490" windowHeight="6705" tabRatio="603"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AU88" i="12"/>
  <c r="AF88" i="12"/>
  <c r="AU63" i="12"/>
  <c r="AP23" i="12"/>
  <c r="AA23" i="12"/>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CO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E34" i="10" l="1"/>
  <c r="BE35" i="10" s="1"/>
  <c r="BW34" i="10" l="1"/>
  <c r="BW35" i="10" s="1"/>
  <c r="BW36" i="10" s="1"/>
  <c r="BW37" i="10" s="1"/>
  <c r="BW38" i="10" s="1"/>
  <c r="BW39" i="10" s="1"/>
  <c r="BW40" i="10" s="1"/>
</calcChain>
</file>

<file path=xl/sharedStrings.xml><?xml version="1.0" encoding="utf-8"?>
<sst xmlns="http://schemas.openxmlformats.org/spreadsheetml/2006/main" count="1110" uniqueCount="597">
  <si>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</si>
  <si>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</si>
  <si>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</si>
  <si>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</si>
  <si>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</si>
  <si>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</si>
  <si>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</si>
  <si>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</si>
  <si>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</si>
  <si>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</si>
  <si>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</si>
  <si>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</si>
  <si>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</si>
  <si>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</si>
  <si>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</si>
  <si>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</si>
  <si>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</si>
  <si>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</si>
  <si>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</si>
  <si>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</si>
  <si>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</si>
  <si>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</si>
  <si>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</si>
  <si>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</si>
  <si>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</si>
  <si>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</si>
  <si>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</si>
  <si>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</si>
  <si>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</si>
  <si>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</si>
  <si>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</si>
  <si>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</si>
  <si>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</si>
  <si>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</si>
  <si>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</si>
  <si>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</si>
  <si>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</si>
  <si>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</si>
  <si>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</si>
  <si>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</si>
  <si>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</si>
  <si>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</si>
  <si>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</si>
  <si>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</si>
  <si>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</si>
  <si>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</si>
  <si>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</si>
  <si>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</si>
  <si>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</si>
  <si>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</si>
  <si>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</si>
  <si>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</si>
  <si>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</si>
  <si>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</si>
  <si>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</si>
  <si>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</si>
  <si>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</si>
  <si>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</si>
  <si>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</si>
  <si>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</si>
  <si>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</si>
  <si>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</si>
  <si>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</si>
  <si>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</si>
  <si>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</si>
  <si>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</si>
  <si>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</si>
  <si>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</si>
  <si>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</si>
  <si>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</si>
  <si>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</si>
  <si>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</si>
  <si>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</si>
  <si>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</si>
  <si>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</si>
  <si>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</si>
  <si>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</si>
  <si>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</si>
  <si>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</si>
  <si>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</si>
  <si>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</si>
  <si>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</si>
  <si>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</si>
  <si>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</si>
  <si>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</si>
  <si>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</si>
  <si>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</si>
  <si>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</si>
  <si>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</si>
  <si>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</si>
  <si>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</si>
  <si>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</si>
  <si>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</si>
  <si>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</si>
  <si>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</si>
  <si>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</si>
  <si>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</si>
  <si>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</si>
  <si>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亘理町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</si>
  <si>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</si>
  <si>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</si>
  <si>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</si>
  <si>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</si>
  <si>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</si>
  <si>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</si>
  <si>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</si>
  <si>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</si>
  <si>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</si>
  <si>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</si>
  <si>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</si>
  <si>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</si>
  <si>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</si>
  <si>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</si>
  <si>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</si>
  <si>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</si>
  <si>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</si>
  <si>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</si>
  <si>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</si>
  <si>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</si>
  <si>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</si>
  <si>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</si>
  <si>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</si>
  <si>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</si>
  <si>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</si>
  <si>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</si>
  <si>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</si>
  <si>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</si>
  <si>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</si>
  <si>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</si>
  <si>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</si>
  <si>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</si>
  <si>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</si>
  <si>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</si>
  <si>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</si>
  <si>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</si>
  <si>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</si>
  <si>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</si>
  <si>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</si>
  <si>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</si>
  <si>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</si>
  <si>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</si>
  <si>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</si>
  <si>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</si>
  <si>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</si>
  <si>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</si>
  <si>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</si>
  <si>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</si>
  <si>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</si>
  <si>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</si>
  <si>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</si>
  <si>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</si>
  <si>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</si>
  <si>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</si>
  <si>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</si>
  <si>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</si>
  <si>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</si>
  <si>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</si>
  <si>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</si>
  <si>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</si>
  <si>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</si>
  <si>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</si>
  <si>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</si>
  <si>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</si>
  <si>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</si>
  <si>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</si>
  <si>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</si>
  <si>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</si>
  <si>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</si>
  <si>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</si>
  <si>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</si>
  <si>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</si>
  <si>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</si>
  <si>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</si>
  <si>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</si>
  <si>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</si>
  <si>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</si>
  <si>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</si>
  <si>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</si>
  <si>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</si>
  <si>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</si>
  <si>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</si>
  <si>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</si>
  <si>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</si>
  <si>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</si>
  <si>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</si>
  <si>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</si>
  <si>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</si>
  <si>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</si>
  <si>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</si>
  <si>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</si>
  <si>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</si>
  <si>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</si>
  <si>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</si>
  <si>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</si>
  <si>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</si>
  <si>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</si>
  <si>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</si>
  <si>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</si>
  <si>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</si>
  <si>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</si>
  <si>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</si>
  <si>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</si>
  <si>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</si>
  <si>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</si>
  <si>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</si>
  <si>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</si>
  <si>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</si>
  <si>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</si>
  <si>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</si>
  <si>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</si>
  <si>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</si>
  <si>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</si>
  <si>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</si>
  <si>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</si>
  <si>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宮城県亘理町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</si>
  <si>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</si>
  <si>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</si>
  <si>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</si>
  <si>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</si>
  <si>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</si>
  <si>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</si>
  <si>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</si>
  <si>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</si>
  <si>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</si>
  <si>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</si>
  <si>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</si>
  <si>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</si>
  <si>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</si>
  <si>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</si>
  <si>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</si>
  <si>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</si>
  <si>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</si>
  <si>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</si>
  <si>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</si>
  <si>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</si>
  <si>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</si>
  <si>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</si>
  <si>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</si>
  <si>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</si>
  <si>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</si>
  <si>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</si>
  <si>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</si>
  <si>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</si>
  <si>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</si>
  <si>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</si>
  <si>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</si>
  <si>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</si>
  <si>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</si>
  <si>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</si>
  <si>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</si>
  <si>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</si>
  <si>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</si>
  <si>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</si>
  <si>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</si>
  <si>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</si>
  <si>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</si>
  <si>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</si>
  <si>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</si>
  <si>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</si>
  <si>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</si>
  <si>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</si>
  <si>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</si>
  <si>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</si>
  <si>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</si>
  <si>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</si>
  <si>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</si>
  <si>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</si>
  <si>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</si>
  <si>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</si>
  <si>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</si>
  <si>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</si>
  <si>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</si>
  <si>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</si>
  <si>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</si>
  <si>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</si>
  <si>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</si>
  <si>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</si>
  <si>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</si>
  <si>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</si>
  <si>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</si>
  <si>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</si>
  <si>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</si>
  <si>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</si>
  <si>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</si>
  <si>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</si>
  <si>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</si>
  <si>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</si>
  <si>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</si>
  <si>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</si>
  <si>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</si>
  <si>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</si>
  <si>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</si>
  <si>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</si>
  <si>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</si>
  <si>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</si>
  <si>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</si>
  <si>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</si>
  <si>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</si>
  <si>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</si>
  <si>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</si>
  <si>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</si>
  <si>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</si>
  <si>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</si>
  <si>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</si>
  <si>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</si>
  <si>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</si>
  <si>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</si>
  <si>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</si>
  <si>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</si>
  <si>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</si>
  <si>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</si>
  <si>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</si>
  <si>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</si>
  <si>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</si>
  <si>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</si>
  <si>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</si>
  <si>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</si>
  <si>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</si>
  <si>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</si>
  <si>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</si>
  <si>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</si>
  <si>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</si>
  <si>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</si>
  <si>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</si>
  <si>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</si>
  <si>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</si>
  <si>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</si>
  <si>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</si>
  <si>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</si>
  <si>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</si>
  <si>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</si>
  <si>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</si>
  <si>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</si>
  <si>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</si>
  <si>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</si>
  <si>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</si>
  <si>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</si>
  <si>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</si>
  <si>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</si>
  <si>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</si>
  <si>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</si>
  <si>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</si>
  <si>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</si>
  <si>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</si>
  <si>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</si>
  <si>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</si>
  <si>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</si>
  <si>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</si>
  <si>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</si>
  <si>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</si>
  <si>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</si>
  <si>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</si>
  <si>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</si>
  <si>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</si>
  <si>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</si>
  <si>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</si>
  <si>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</si>
  <si>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</si>
  <si>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</si>
  <si>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</si>
  <si>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</si>
  <si>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</si>
  <si>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</si>
  <si>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</si>
  <si>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</si>
  <si>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</si>
  <si>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</si>
  <si>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</si>
  <si>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</si>
  <si>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宮城県亘理町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</si>
  <si>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</si>
  <si>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</si>
  <si>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</si>
  <si>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</si>
  <si>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</si>
  <si>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</si>
  <si>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</si>
  <si>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</si>
  <si>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</si>
  <si>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</si>
  <si>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</si>
  <si>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</si>
  <si>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</si>
  <si>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</si>
  <si>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</si>
  <si>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</si>
  <si>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</si>
  <si>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</si>
  <si>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</si>
  <si>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</si>
  <si>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亘理町土地取得特別会計</t>
    <phoneticPr fontId="5"/>
  </si>
  <si>
    <t>亘理町奨学資金貸付特別会計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</si>
  <si>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</si>
  <si>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</si>
  <si>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</si>
  <si>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</si>
  <si>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</si>
  <si>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</si>
  <si>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</si>
  <si>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</si>
  <si>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</si>
  <si>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</si>
  <si>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</si>
  <si>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</si>
  <si>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</si>
  <si>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亘理町国民健康保険特別会計</t>
    <phoneticPr fontId="5"/>
  </si>
  <si>
    <t>亘理町介護保険特別会計</t>
    <phoneticPr fontId="5"/>
  </si>
  <si>
    <t>亘理町介護認定審査会特別会計</t>
    <phoneticPr fontId="5"/>
  </si>
  <si>
    <t>亘理町後期高齢者医療特別会計</t>
    <phoneticPr fontId="5"/>
  </si>
  <si>
    <t>亘理町水道事業会計</t>
    <phoneticPr fontId="5"/>
  </si>
  <si>
    <t>法適用企業</t>
    <phoneticPr fontId="5"/>
  </si>
  <si>
    <t>亘理町公共下水道事業会計</t>
    <phoneticPr fontId="5"/>
  </si>
  <si>
    <t>わたり温泉鳥の海特別会計</t>
    <phoneticPr fontId="5"/>
  </si>
  <si>
    <t>法非適用企業</t>
    <phoneticPr fontId="5"/>
  </si>
  <si>
    <t>亘理町工業用地等造成事業特別会計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</si>
  <si>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</si>
  <si>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</si>
  <si>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</si>
  <si>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</si>
  <si>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</si>
  <si>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</si>
  <si>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</si>
  <si>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</si>
  <si>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</si>
  <si>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</si>
  <si>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</si>
  <si>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</si>
  <si>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</si>
  <si>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</si>
  <si>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</si>
  <si>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</si>
  <si>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</si>
  <si>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</si>
  <si>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</si>
  <si>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</si>
  <si>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</si>
  <si>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</si>
  <si>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</si>
  <si>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</si>
  <si>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</si>
  <si>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</si>
  <si>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</si>
  <si>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</si>
  <si>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</si>
  <si>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</si>
  <si>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</si>
  <si>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</si>
  <si>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</si>
  <si>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</si>
  <si>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</si>
  <si>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</si>
  <si>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</si>
  <si>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</si>
  <si>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</si>
  <si>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</si>
  <si>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</si>
  <si>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</si>
  <si>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</si>
  <si>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</si>
  <si>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</si>
  <si>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</si>
  <si>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</si>
  <si>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</si>
  <si>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</si>
  <si>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</si>
  <si>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</si>
  <si>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</si>
  <si>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</si>
  <si>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</si>
  <si>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</si>
  <si>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</si>
  <si>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</si>
  <si>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</si>
  <si>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亘理町公共下水道事業会計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</si>
  <si>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</si>
  <si>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</si>
  <si>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</si>
  <si>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</si>
  <si>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亘理町介護認定審査会特別会計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</si>
  <si>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</si>
  <si>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</si>
  <si>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</si>
  <si>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</si>
  <si>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</si>
  <si>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</si>
  <si>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</si>
  <si>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</si>
  <si>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</si>
  <si>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</si>
  <si>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</si>
  <si>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</si>
  <si>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</si>
  <si>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</si>
  <si>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</si>
  <si>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</si>
  <si>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</si>
  <si>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</si>
  <si>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</si>
  <si>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</si>
  <si>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</si>
  <si>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</si>
  <si>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</si>
  <si>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</si>
  <si>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</si>
  <si>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</si>
  <si>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</si>
  <si>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</si>
  <si>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</si>
  <si>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</si>
  <si>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</si>
  <si>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</si>
  <si>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</si>
  <si>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</si>
  <si>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</si>
  <si>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</si>
  <si>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</si>
  <si>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</si>
  <si>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</si>
  <si>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</si>
  <si>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</si>
  <si>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</si>
  <si>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</si>
  <si>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</si>
  <si>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</si>
  <si>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</si>
  <si>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</si>
  <si>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</si>
  <si>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</si>
  <si>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</si>
  <si>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</si>
  <si>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</si>
  <si>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</si>
  <si>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</si>
  <si>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</si>
  <si>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</si>
  <si>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</si>
  <si>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</si>
  <si>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</si>
  <si>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</si>
  <si>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</si>
  <si>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</si>
  <si>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</si>
  <si>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</si>
  <si>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</si>
  <si>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</si>
  <si>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</si>
  <si>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</si>
  <si>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</si>
  <si>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</si>
  <si>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</si>
  <si>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</si>
  <si>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</si>
  <si>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</si>
  <si>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</si>
  <si>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</si>
  <si>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</si>
  <si>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</si>
  <si>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</si>
  <si>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</si>
  <si>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</si>
  <si>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</si>
  <si>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</si>
  <si>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17.33</t>
  </si>
  <si>
    <t>▲ 53.66</t>
  </si>
  <si>
    <t>▲ 34.40</t>
  </si>
  <si>
    <t>▲ 13.51</t>
  </si>
  <si>
    <t>▲ 0.54</t>
  </si>
  <si>
    <t>亘理町工業用地等造成事業特別会計</t>
  </si>
  <si>
    <t>亘理町水道事業会計</t>
  </si>
  <si>
    <t>一般会計</t>
  </si>
  <si>
    <t>亘理町国民健康保険特別会計</t>
  </si>
  <si>
    <t>亘理町公共下水道事業会計</t>
  </si>
  <si>
    <t>亘理町介護保険特別会計</t>
  </si>
  <si>
    <t>亘理町後期高齢者医療特別会計</t>
  </si>
  <si>
    <t>亘理町奨学資金貸付特別会計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</si>
  <si>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</si>
  <si>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</si>
  <si>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</si>
  <si>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</si>
  <si>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</si>
  <si>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</si>
  <si>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</si>
  <si>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</si>
  <si>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亘理町町営住宅管理運営基金</t>
    <phoneticPr fontId="2"/>
  </si>
  <si>
    <t>亘理町震災復興基金</t>
    <phoneticPr fontId="2"/>
  </si>
  <si>
    <t>亘理町公共施設整備基金</t>
    <phoneticPr fontId="2"/>
  </si>
  <si>
    <t>亘理町長寿社会対策基金</t>
    <phoneticPr fontId="2"/>
  </si>
  <si>
    <t>亘理町奨学教育基金</t>
    <phoneticPr fontId="2"/>
  </si>
  <si>
    <t>-</t>
    <phoneticPr fontId="2"/>
  </si>
  <si>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</si>
  <si>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</si>
  <si>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</si>
  <si>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亘理地区行政事務組合</t>
    <rPh sb="0" eb="2">
      <t>ワタリ</t>
    </rPh>
    <rPh sb="2" eb="4">
      <t>チク</t>
    </rPh>
    <rPh sb="4" eb="6">
      <t>ギョウセイ</t>
    </rPh>
    <rPh sb="6" eb="8">
      <t>ジム</t>
    </rPh>
    <rPh sb="8" eb="10">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</si>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</sst>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D8CB-4DB8-A0F0-055832BD0D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164245</c:v>
                </c:pt>
                <c:pt idx="1">
                  <c:v>110248</c:v>
                </c:pt>
                <c:pt idx="2">
                  <c:v>172552</c:v>
                </c:pt>
                <c:pt idx="3">
                  <c:v>183751</c:v>
                </c:pt>
                <c:pt idx="4">
                  <c:v>75516</c:v>
                </c:pt>
              </c:numCache>
            </c:numRef>
          </c:val>
          <c:smooth val="0"/>
          <c:extLst>
            <c:ext xmlns:c16="http://schemas.microsoft.com/office/drawing/2014/chart" uri="{C3380CC4-5D6E-409C-BE32-E72D297353CC}">
              <c16:uniqueId val="{00000001-D8CB-4DB8-A0F0-055832BD0D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29.57</c:v>
                </c:pt>
                <c:pt idx="1">
                  <c:v>7.98</c:v>
                </c:pt>
                <c:pt idx="2">
                  <c:v>9.68</c:v>
                </c:pt>
                <c:pt idx="3">
                  <c:v>6.65</c:v>
                </c:pt>
                <c:pt idx="4">
                  <c:v>6.23</c:v>
                </c:pt>
              </c:numCache>
            </c:numRef>
          </c:val>
          <c:extLst>
            <c:ext xmlns:c16="http://schemas.microsoft.com/office/drawing/2014/chart" uri="{C3380CC4-5D6E-409C-BE32-E72D297353CC}">
              <c16:uniqueId val="{00000000-9760-437F-93EF-66E324BF77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52.79</c:v>
                </c:pt>
                <c:pt idx="1">
                  <c:v>48.34</c:v>
                </c:pt>
                <c:pt idx="2">
                  <c:v>18.48</c:v>
                </c:pt>
                <c:pt idx="3">
                  <c:v>17.329999999999998</c:v>
                </c:pt>
                <c:pt idx="4">
                  <c:v>21.78</c:v>
                </c:pt>
              </c:numCache>
            </c:numRef>
          </c:val>
          <c:extLst>
            <c:ext xmlns:c16="http://schemas.microsoft.com/office/drawing/2014/chart" uri="{C3380CC4-5D6E-409C-BE32-E72D297353CC}">
              <c16:uniqueId val="{00000001-9760-437F-93EF-66E324BF77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-17.329999999999998</c:v>
                </c:pt>
                <c:pt idx="1">
                  <c:v>-53.66</c:v>
                </c:pt>
                <c:pt idx="2">
                  <c:v>-34.4</c:v>
                </c:pt>
                <c:pt idx="3">
                  <c:v>-13.51</c:v>
                </c:pt>
                <c:pt idx="4">
                  <c:v>-0.54</c:v>
                </c:pt>
              </c:numCache>
            </c:numRef>
          </c:val>
          <c:smooth val="0"/>
          <c:extLst>
            <c:ext xmlns:c16="http://schemas.microsoft.com/office/drawing/2014/chart" uri="{C3380CC4-5D6E-409C-BE32-E72D297353CC}">
              <c16:uniqueId val="{00000002-9760-437F-93EF-66E324BF77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1.28</c:v>
                </c:pt>
                <c:pt idx="2">
                  <c:v>#N/A</c:v>
                </c:pt>
                <c:pt idx="3">
                  <c:v>0.74</c:v>
                </c:pt>
                <c:pt idx="4">
                  <c:v>#N/A</c:v>
                </c:pt>
                <c:pt idx="5">
                  <c:v>0.51</c:v>
                </c:pt>
                <c:pt idx="6">
                  <c:v>#N/A</c:v>
                </c:pt>
                <c:pt idx="7">
                  <c:v>1.07</c:v>
                </c:pt>
                <c:pt idx="8">
                  <c:v>#N/A</c:v>
                </c:pt>
                <c:pt idx="9">
                  <c:v>0</c:v>
                </c:pt>
              </c:numCache>
            </c:numRef>
          </c:val>
          <c:extLst>
            <c:ext xmlns:c16="http://schemas.microsoft.com/office/drawing/2014/chart" uri="{C3380CC4-5D6E-409C-BE32-E72D297353CC}">
              <c16:uniqueId val="{00000000-EA1D-4C95-B659-05626D547C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1D-4C95-B659-05626D547CE9}"/>
            </c:ext>
          </c:extLst>
        </c:ser>
        <c:ser>
          <c:idx val="2"/>
          <c:order val="2"/>
          <c:tx>
            <c:strRef>
              <c:f>データシート!$A$29</c:f>
              <c:strCache>
                <c:ptCount val="1"/>
                <c:pt idx="0">
                  <c:v>亘理町奨学資金貸付特別会計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extLst>
            <c:ext xmlns:c16="http://schemas.microsoft.com/office/drawing/2014/chart" uri="{C3380CC4-5D6E-409C-BE32-E72D297353CC}">
              <c16:uniqueId val="{00000002-EA1D-4C95-B659-05626D547CE9}"/>
            </c:ext>
          </c:extLst>
        </c:ser>
        <c:ser>
          <c:idx val="3"/>
          <c:order val="3"/>
          <c:tx>
            <c:strRef>
              <c:f>データシート!$A$30</c:f>
              <c:strCache>
                <c:ptCount val="1"/>
                <c:pt idx="0">
                  <c:v>亘理町後期高齢者医療特別会計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0.04</c:v>
                </c:pt>
                <c:pt idx="8">
                  <c:v>#N/A</c:v>
                </c:pt>
                <c:pt idx="9">
                  <c:v>0.02</c:v>
                </c:pt>
              </c:numCache>
            </c:numRef>
          </c:val>
          <c:extLst>
            <c:ext xmlns:c16="http://schemas.microsoft.com/office/drawing/2014/chart" uri="{C3380CC4-5D6E-409C-BE32-E72D297353CC}">
              <c16:uniqueId val="{00000003-EA1D-4C95-B659-05626D547CE9}"/>
            </c:ext>
          </c:extLst>
        </c:ser>
        <c:ser>
          <c:idx val="4"/>
          <c:order val="4"/>
          <c:tx>
            <c:strRef>
              <c:f>データシート!$A$31</c:f>
              <c:strCache>
                <c:ptCount val="1"/>
                <c:pt idx="0">
                  <c:v>亘理町介護保険特別会計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0.94</c:v>
                </c:pt>
                <c:pt idx="2">
                  <c:v>#N/A</c:v>
                </c:pt>
                <c:pt idx="3">
                  <c:v>0.5</c:v>
                </c:pt>
                <c:pt idx="4">
                  <c:v>#N/A</c:v>
                </c:pt>
                <c:pt idx="5">
                  <c:v>0.6</c:v>
                </c:pt>
                <c:pt idx="6">
                  <c:v>#N/A</c:v>
                </c:pt>
                <c:pt idx="7">
                  <c:v>0.38</c:v>
                </c:pt>
                <c:pt idx="8">
                  <c:v>#N/A</c:v>
                </c:pt>
                <c:pt idx="9">
                  <c:v>0.05</c:v>
                </c:pt>
              </c:numCache>
            </c:numRef>
          </c:val>
          <c:extLst>
            <c:ext xmlns:c16="http://schemas.microsoft.com/office/drawing/2014/chart" uri="{C3380CC4-5D6E-409C-BE32-E72D297353CC}">
              <c16:uniqueId val="{00000004-EA1D-4C95-B659-05626D547CE9}"/>
            </c:ext>
          </c:extLst>
        </c:ser>
        <c:ser>
          <c:idx val="5"/>
          <c:order val="5"/>
          <c:tx>
            <c:strRef>
              <c:f>データシート!$A$32</c:f>
              <c:strCache>
                <c:ptCount val="1"/>
                <c:pt idx="0">
                  <c:v>亘理町公共下水道事業会計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0.51</c:v>
                </c:pt>
              </c:numCache>
            </c:numRef>
          </c:val>
          <c:extLst>
            <c:ext xmlns:c16="http://schemas.microsoft.com/office/drawing/2014/chart" uri="{C3380CC4-5D6E-409C-BE32-E72D297353CC}">
              <c16:uniqueId val="{00000005-EA1D-4C95-B659-05626D547CE9}"/>
            </c:ext>
          </c:extLst>
        </c:ser>
        <c:ser>
          <c:idx val="6"/>
          <c:order val="6"/>
          <c:tx>
            <c:strRef>
              <c:f>データシート!$A$33</c:f>
              <c:strCache>
                <c:ptCount val="1"/>
                <c:pt idx="0">
                  <c:v>亘理町国民健康保険特別会計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3.24</c:v>
                </c:pt>
                <c:pt idx="2">
                  <c:v>#N/A</c:v>
                </c:pt>
                <c:pt idx="3">
                  <c:v>2.86</c:v>
                </c:pt>
                <c:pt idx="4">
                  <c:v>#N/A</c:v>
                </c:pt>
                <c:pt idx="5">
                  <c:v>0.4</c:v>
                </c:pt>
                <c:pt idx="6">
                  <c:v>#N/A</c:v>
                </c:pt>
                <c:pt idx="7">
                  <c:v>0.49</c:v>
                </c:pt>
                <c:pt idx="8">
                  <c:v>#N/A</c:v>
                </c:pt>
                <c:pt idx="9">
                  <c:v>0.91</c:v>
                </c:pt>
              </c:numCache>
            </c:numRef>
          </c:val>
          <c:extLst>
            <c:ext xmlns:c16="http://schemas.microsoft.com/office/drawing/2014/chart" uri="{C3380CC4-5D6E-409C-BE32-E72D297353CC}">
              <c16:uniqueId val="{00000006-EA1D-4C95-B659-05626D547CE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29.56</c:v>
                </c:pt>
                <c:pt idx="2">
                  <c:v>#N/A</c:v>
                </c:pt>
                <c:pt idx="3">
                  <c:v>7.97</c:v>
                </c:pt>
                <c:pt idx="4">
                  <c:v>#N/A</c:v>
                </c:pt>
                <c:pt idx="5">
                  <c:v>9.66</c:v>
                </c:pt>
                <c:pt idx="6">
                  <c:v>#N/A</c:v>
                </c:pt>
                <c:pt idx="7">
                  <c:v>6.64</c:v>
                </c:pt>
                <c:pt idx="8">
                  <c:v>#N/A</c:v>
                </c:pt>
                <c:pt idx="9">
                  <c:v>6.22</c:v>
                </c:pt>
              </c:numCache>
            </c:numRef>
          </c:val>
          <c:extLst>
            <c:ext xmlns:c16="http://schemas.microsoft.com/office/drawing/2014/chart" uri="{C3380CC4-5D6E-409C-BE32-E72D297353CC}">
              <c16:uniqueId val="{00000007-EA1D-4C95-B659-05626D547CE9}"/>
            </c:ext>
          </c:extLst>
        </c:ser>
        <c:ser>
          <c:idx val="8"/>
          <c:order val="8"/>
          <c:tx>
            <c:strRef>
              <c:f>データシート!$A$35</c:f>
              <c:strCache>
                <c:ptCount val="1"/>
                <c:pt idx="0">
                  <c:v>亘理町水道事業会計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11.94</c:v>
                </c:pt>
                <c:pt idx="2">
                  <c:v>#N/A</c:v>
                </c:pt>
                <c:pt idx="3">
                  <c:v>12.22</c:v>
                </c:pt>
                <c:pt idx="4">
                  <c:v>#N/A</c:v>
                </c:pt>
                <c:pt idx="5">
                  <c:v>12.18</c:v>
                </c:pt>
                <c:pt idx="6">
                  <c:v>#N/A</c:v>
                </c:pt>
                <c:pt idx="7">
                  <c:v>13.13</c:v>
                </c:pt>
                <c:pt idx="8">
                  <c:v>#N/A</c:v>
                </c:pt>
                <c:pt idx="9">
                  <c:v>13.99</c:v>
                </c:pt>
              </c:numCache>
            </c:numRef>
          </c:val>
          <c:extLst>
            <c:ext xmlns:c16="http://schemas.microsoft.com/office/drawing/2014/chart" uri="{C3380CC4-5D6E-409C-BE32-E72D297353CC}">
              <c16:uniqueId val="{00000008-EA1D-4C95-B659-05626D547CE9}"/>
            </c:ext>
          </c:extLst>
        </c:ser>
        <c:ser>
          <c:idx val="9"/>
          <c:order val="9"/>
          <c:tx>
            <c:strRef>
              <c:f>データシート!$A$36</c:f>
              <c:strCache>
                <c:ptCount val="1"/>
                <c:pt idx="0">
                  <c:v>亘理町工業用地等造成事業特別会計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5.45</c:v>
                </c:pt>
                <c:pt idx="2">
                  <c:v>#N/A</c:v>
                </c:pt>
                <c:pt idx="3">
                  <c:v>10.63</c:v>
                </c:pt>
                <c:pt idx="4">
                  <c:v>#N/A</c:v>
                </c:pt>
                <c:pt idx="5">
                  <c:v>10.01</c:v>
                </c:pt>
                <c:pt idx="6">
                  <c:v>#N/A</c:v>
                </c:pt>
                <c:pt idx="7">
                  <c:v>15.53</c:v>
                </c:pt>
                <c:pt idx="8">
                  <c:v>#N/A</c:v>
                </c:pt>
                <c:pt idx="9">
                  <c:v>22.07</c:v>
                </c:pt>
              </c:numCache>
            </c:numRef>
          </c:val>
          <c:extLst>
            <c:ext xmlns:c16="http://schemas.microsoft.com/office/drawing/2014/chart" uri="{C3380CC4-5D6E-409C-BE32-E72D297353CC}">
              <c16:uniqueId val="{00000009-EA1D-4C95-B659-05626D547C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1077</c:v>
                </c:pt>
                <c:pt idx="5">
                  <c:v>1130</c:v>
                </c:pt>
                <c:pt idx="8">
                  <c:v>1165</c:v>
                </c:pt>
                <c:pt idx="11">
                  <c:v>1149</c:v>
                </c:pt>
                <c:pt idx="14">
                  <c:v>1119</c:v>
                </c:pt>
              </c:numCache>
            </c:numRef>
          </c:val>
          <c:extLst>
            <c:ext xmlns:c16="http://schemas.microsoft.com/office/drawing/2014/chart" uri="{C3380CC4-5D6E-409C-BE32-E72D297353CC}">
              <c16:uniqueId val="{00000000-D077-4D64-9FE7-C015C36CD2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77-4D64-9FE7-C015C36CD2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8</c:v>
                </c:pt>
                <c:pt idx="6">
                  <c:v>0</c:v>
                </c:pt>
                <c:pt idx="9">
                  <c:v>0</c:v>
                </c:pt>
                <c:pt idx="12">
                  <c:v>0</c:v>
                </c:pt>
              </c:numCache>
            </c:numRef>
          </c:val>
          <c:extLst>
            <c:ext xmlns:c16="http://schemas.microsoft.com/office/drawing/2014/chart" uri="{C3380CC4-5D6E-409C-BE32-E72D297353CC}">
              <c16:uniqueId val="{00000002-D077-4D64-9FE7-C015C36CD2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9</c:v>
                </c:pt>
                <c:pt idx="6">
                  <c:v>15</c:v>
                </c:pt>
                <c:pt idx="9">
                  <c:v>12</c:v>
                </c:pt>
                <c:pt idx="12">
                  <c:v>12</c:v>
                </c:pt>
              </c:numCache>
            </c:numRef>
          </c:val>
          <c:extLst>
            <c:ext xmlns:c16="http://schemas.microsoft.com/office/drawing/2014/chart" uri="{C3380CC4-5D6E-409C-BE32-E72D297353CC}">
              <c16:uniqueId val="{00000003-D077-4D64-9FE7-C015C36CD2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579</c:v>
                </c:pt>
                <c:pt idx="3">
                  <c:v>601</c:v>
                </c:pt>
                <c:pt idx="6">
                  <c:v>540</c:v>
                </c:pt>
                <c:pt idx="9">
                  <c:v>598</c:v>
                </c:pt>
                <c:pt idx="12">
                  <c:v>611</c:v>
                </c:pt>
              </c:numCache>
            </c:numRef>
          </c:val>
          <c:extLst>
            <c:ext xmlns:c16="http://schemas.microsoft.com/office/drawing/2014/chart" uri="{C3380CC4-5D6E-409C-BE32-E72D297353CC}">
              <c16:uniqueId val="{00000004-D077-4D64-9FE7-C015C36CD2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77-4D64-9FE7-C015C36CD2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77-4D64-9FE7-C015C36CD2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831</c:v>
                </c:pt>
                <c:pt idx="3">
                  <c:v>829</c:v>
                </c:pt>
                <c:pt idx="6">
                  <c:v>867</c:v>
                </c:pt>
                <c:pt idx="9">
                  <c:v>871</c:v>
                </c:pt>
                <c:pt idx="12">
                  <c:v>863</c:v>
                </c:pt>
              </c:numCache>
            </c:numRef>
          </c:val>
          <c:extLst>
            <c:ext xmlns:c16="http://schemas.microsoft.com/office/drawing/2014/chart" uri="{C3380CC4-5D6E-409C-BE32-E72D297353CC}">
              <c16:uniqueId val="{00000007-D077-4D64-9FE7-C015C36CD2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347</c:v>
                </c:pt>
                <c:pt idx="2">
                  <c:v>#N/A</c:v>
                </c:pt>
                <c:pt idx="3">
                  <c:v>#N/A</c:v>
                </c:pt>
                <c:pt idx="4">
                  <c:v>317</c:v>
                </c:pt>
                <c:pt idx="5">
                  <c:v>#N/A</c:v>
                </c:pt>
                <c:pt idx="6">
                  <c:v>#N/A</c:v>
                </c:pt>
                <c:pt idx="7">
                  <c:v>257</c:v>
                </c:pt>
                <c:pt idx="8">
                  <c:v>#N/A</c:v>
                </c:pt>
                <c:pt idx="9">
                  <c:v>#N/A</c:v>
                </c:pt>
                <c:pt idx="10">
                  <c:v>332</c:v>
                </c:pt>
                <c:pt idx="11">
                  <c:v>#N/A</c:v>
                </c:pt>
                <c:pt idx="12">
                  <c:v>#N/A</c:v>
                </c:pt>
                <c:pt idx="13">
                  <c:v>367</c:v>
                </c:pt>
                <c:pt idx="14">
                  <c:v>#N/A</c:v>
                </c:pt>
              </c:numCache>
            </c:numRef>
          </c:val>
          <c:smooth val="0"/>
          <c:extLst>
            <c:ext xmlns:c16="http://schemas.microsoft.com/office/drawing/2014/chart" uri="{C3380CC4-5D6E-409C-BE32-E72D297353CC}">
              <c16:uniqueId val="{00000008-D077-4D64-9FE7-C015C36CD2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11423</c:v>
                </c:pt>
                <c:pt idx="5">
                  <c:v>11270</c:v>
                </c:pt>
                <c:pt idx="8">
                  <c:v>11241</c:v>
                </c:pt>
                <c:pt idx="11">
                  <c:v>11316</c:v>
                </c:pt>
                <c:pt idx="14">
                  <c:v>11148</c:v>
                </c:pt>
              </c:numCache>
            </c:numRef>
          </c:val>
          <c:extLst>
            <c:ext xmlns:c16="http://schemas.microsoft.com/office/drawing/2014/chart" uri="{C3380CC4-5D6E-409C-BE32-E72D297353CC}">
              <c16:uniqueId val="{00000000-EB25-4591-8209-CE308E9B82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2246</c:v>
                </c:pt>
                <c:pt idx="5">
                  <c:v>3934</c:v>
                </c:pt>
                <c:pt idx="8">
                  <c:v>3858</c:v>
                </c:pt>
                <c:pt idx="11">
                  <c:v>3654</c:v>
                </c:pt>
                <c:pt idx="14">
                  <c:v>3371</c:v>
                </c:pt>
              </c:numCache>
            </c:numRef>
          </c:val>
          <c:extLst>
            <c:ext xmlns:c16="http://schemas.microsoft.com/office/drawing/2014/chart" uri="{C3380CC4-5D6E-409C-BE32-E72D297353CC}">
              <c16:uniqueId val="{00000001-EB25-4591-8209-CE308E9B82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7326</c:v>
                </c:pt>
                <c:pt idx="5">
                  <c:v>7087</c:v>
                </c:pt>
                <c:pt idx="8">
                  <c:v>6338</c:v>
                </c:pt>
                <c:pt idx="11">
                  <c:v>5670</c:v>
                </c:pt>
                <c:pt idx="14">
                  <c:v>6608</c:v>
                </c:pt>
              </c:numCache>
            </c:numRef>
          </c:val>
          <c:extLst>
            <c:ext xmlns:c16="http://schemas.microsoft.com/office/drawing/2014/chart" uri="{C3380CC4-5D6E-409C-BE32-E72D297353CC}">
              <c16:uniqueId val="{00000002-EB25-4591-8209-CE308E9B82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25-4591-8209-CE308E9B82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25-4591-8209-CE308E9B82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2</c:v>
                </c:pt>
                <c:pt idx="12">
                  <c:v>4</c:v>
                </c:pt>
              </c:numCache>
            </c:numRef>
          </c:val>
          <c:extLst>
            <c:ext xmlns:c16="http://schemas.microsoft.com/office/drawing/2014/chart" uri="{C3380CC4-5D6E-409C-BE32-E72D297353CC}">
              <c16:uniqueId val="{00000005-EB25-4591-8209-CE308E9B82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1504</c:v>
                </c:pt>
                <c:pt idx="3">
                  <c:v>1458</c:v>
                </c:pt>
                <c:pt idx="6">
                  <c:v>1378</c:v>
                </c:pt>
                <c:pt idx="9">
                  <c:v>1299</c:v>
                </c:pt>
                <c:pt idx="12">
                  <c:v>1191</c:v>
                </c:pt>
              </c:numCache>
            </c:numRef>
          </c:val>
          <c:extLst>
            <c:ext xmlns:c16="http://schemas.microsoft.com/office/drawing/2014/chart" uri="{C3380CC4-5D6E-409C-BE32-E72D297353CC}">
              <c16:uniqueId val="{00000006-EB25-4591-8209-CE308E9B82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112</c:v>
                </c:pt>
                <c:pt idx="3">
                  <c:v>125</c:v>
                </c:pt>
                <c:pt idx="6">
                  <c:v>115</c:v>
                </c:pt>
                <c:pt idx="9">
                  <c:v>318</c:v>
                </c:pt>
                <c:pt idx="12">
                  <c:v>368</c:v>
                </c:pt>
              </c:numCache>
            </c:numRef>
          </c:val>
          <c:extLst>
            <c:ext xmlns:c16="http://schemas.microsoft.com/office/drawing/2014/chart" uri="{C3380CC4-5D6E-409C-BE32-E72D297353CC}">
              <c16:uniqueId val="{00000007-EB25-4591-8209-CE308E9B82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6230</c:v>
                </c:pt>
                <c:pt idx="3">
                  <c:v>6367</c:v>
                </c:pt>
                <c:pt idx="6">
                  <c:v>6147</c:v>
                </c:pt>
                <c:pt idx="9">
                  <c:v>6079</c:v>
                </c:pt>
                <c:pt idx="12">
                  <c:v>5978</c:v>
                </c:pt>
              </c:numCache>
            </c:numRef>
          </c:val>
          <c:extLst>
            <c:ext xmlns:c16="http://schemas.microsoft.com/office/drawing/2014/chart" uri="{C3380CC4-5D6E-409C-BE32-E72D297353CC}">
              <c16:uniqueId val="{00000008-EB25-4591-8209-CE308E9B82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9-EB25-4591-8209-CE308E9B82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10178</c:v>
                </c:pt>
                <c:pt idx="3">
                  <c:v>9931</c:v>
                </c:pt>
                <c:pt idx="6">
                  <c:v>9895</c:v>
                </c:pt>
                <c:pt idx="9">
                  <c:v>10556</c:v>
                </c:pt>
                <c:pt idx="12">
                  <c:v>10592</c:v>
                </c:pt>
              </c:numCache>
            </c:numRef>
          </c:val>
          <c:extLst>
            <c:ext xmlns:c16="http://schemas.microsoft.com/office/drawing/2014/chart" uri="{C3380CC4-5D6E-409C-BE32-E72D297353CC}">
              <c16:uniqueId val="{0000000A-EB25-4591-8209-CE308E9B82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25-4591-8209-CE308E9B82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1317</c:v>
                </c:pt>
                <c:pt idx="1">
                  <c:v>1231</c:v>
                </c:pt>
                <c:pt idx="2">
                  <c:v>1628</c:v>
                </c:pt>
              </c:numCache>
            </c:numRef>
          </c:val>
          <c:extLst>
            <c:ext xmlns:c16="http://schemas.microsoft.com/office/drawing/2014/chart" uri="{C3380CC4-5D6E-409C-BE32-E72D297353CC}">
              <c16:uniqueId val="{00000000-116E-41BB-9485-42C768E443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c:v>
                </c:pt>
                <c:pt idx="1">
                  <c:v>2</c:v>
                </c:pt>
                <c:pt idx="2">
                  <c:v>2</c:v>
                </c:pt>
              </c:numCache>
            </c:numRef>
          </c:val>
          <c:extLst>
            <c:ext xmlns:c16="http://schemas.microsoft.com/office/drawing/2014/chart" uri="{C3380CC4-5D6E-409C-BE32-E72D297353CC}">
              <c16:uniqueId val="{00000001-116E-41BB-9485-42C768E443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10971</c:v>
                </c:pt>
                <c:pt idx="1">
                  <c:v>7755</c:v>
                </c:pt>
                <c:pt idx="2">
                  <c:v>4763</c:v>
                </c:pt>
              </c:numCache>
            </c:numRef>
          </c:val>
          <c:extLst>
            <c:ext xmlns:c16="http://schemas.microsoft.com/office/drawing/2014/chart" uri="{C3380CC4-5D6E-409C-BE32-E72D297353CC}">
              <c16:uniqueId val="{00000002-116E-41BB-9485-42C768E443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949442C-A965-425F-879B-87A685C659D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F0C450A-0AA7-4B77-B625-6C86F702696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86630A5-92F8-4A03-B8E1-621EE8C5613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04F93D5-589B-427E-A287-658839EB295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0DB3339-7CF3-42A6-B949-C58AA818173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1CEE880-F9A6-4758-9D43-BFBE85EECD8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E12F7B8-7E32-4BC9-A515-9A69D5A0AF7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F47DF40-4D7B-41C6-8074-68EDAD06EB7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A29F8E9-0951-4930-B890-2E6CC5B6591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C1147D0-AC15-4950-B65C-C36F6BF0A57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33,445
33,287
73.60
20,675,200
19,469,441
465,980
7,474,163
10,599,390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E37D262-088D-4114-827B-A2EADD78A1F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413033E-A47D-4776-AEAF-E2416F241C3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105C5C9-BCDC-4F90-9258-311DB491189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442D0C0-E10A-4C47-B95E-2A6DD87DFBE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27DC666-E793-48DC-BD44-B895632D3BF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E32CA3C-FD91-4478-BEE3-34C0FC09203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2132BE0-B6EF-47AD-8A7C-2FE03B5DB3A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F6771B5-002C-4774-ACF3-6B249C08970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0BA2272-7080-41E7-BCC5-989801CDA60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56F17E6-9865-4784-978B-69C0B900EDF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8C42421-F5D0-4D4A-AEAB-88485D51DB8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62878E0-2C4E-4FBE-9270-091293869D3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173F453-9830-4012-868E-B031B26BE45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DF7C4B1-669F-4EC4-9861-EA49A75FC52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9AD61A1-E0F9-4D0F-A93E-339D554225A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E711E01-17BE-406B-9820-89CC863E25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430E086-7C83-49DF-B2AC-861E323CD22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FF91C03-13D9-400D-950B-4C08B871609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F7E45DB-2B05-42FA-AA7C-24406D4CEA7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B57E7C1-4CE9-403C-857C-35F6EFDF966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2998656-17C8-4B47-8426-BB3FCCFC232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66EC9D8-4576-4064-91C0-C14EB207FED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88A3C47-9524-4035-8EA7-3276191E13D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C80613C5-0EFB-43F2-96C5-1B23C77A4E3D}"/>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E238D5C-299E-465A-AF37-8545898A07A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4C54E8A-C19F-43B1-A568-6038C6CA319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A83E1A9-39A1-4A41-8A35-8EADC32198C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13B015E-1CCD-42FB-9914-947FB45DEE5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2BFE553-87DE-4F0E-BF05-52B67CB5301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EEF9C2E-20FF-4880-A6C5-6226385724E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DF62FC6-EB46-49E4-B4D0-2B185730755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9B29DDC-F3BD-4B90-A27E-9A90A5DBAF4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8927D7E-B1D5-45C8-A0D0-FE9809A8BE7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541BF0F-BDA4-43F6-B62E-8F1DC6E2F31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B4CEEFA-C1E3-4FB4-924E-ACD2ADB991A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9885C90-ABE4-435D-B601-30EA1B85F5A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B8B2411-F883-4909-86A6-EB450E30C21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財政力指数については平成</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年度以降減少が続いていたが、平成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年度からは毎年前年度を上回っており、令和２年度についても前年度比</a:t>
          </a:r>
          <a:r>
            <a:rPr kumimoji="1" lang="en-US" altLang="ja-JP" sz="1000">
              <a:solidFill>
                <a:schemeClr val="dk1"/>
              </a:solidFill>
              <a:effectLst/>
              <a:latin typeface="+mn-lt"/>
              <a:ea typeface="+mn-ea"/>
              <a:cs typeface="+mn-cs"/>
            </a:rPr>
            <a:t>0.02</a:t>
          </a:r>
          <a:r>
            <a:rPr kumimoji="1" lang="ja-JP" altLang="en-US" sz="1000">
              <a:solidFill>
                <a:srgbClr val="FF0000"/>
              </a:solidFill>
              <a:effectLst/>
              <a:latin typeface="+mn-lt"/>
              <a:ea typeface="+mn-ea"/>
              <a:cs typeface="+mn-cs"/>
            </a:rPr>
            <a:t>ポイント</a:t>
          </a:r>
          <a:r>
            <a:rPr kumimoji="1" lang="ja-JP" altLang="ja-JP" sz="1000">
              <a:solidFill>
                <a:schemeClr val="dk1"/>
              </a:solidFill>
              <a:effectLst/>
              <a:latin typeface="+mn-lt"/>
              <a:ea typeface="+mn-ea"/>
              <a:cs typeface="+mn-cs"/>
            </a:rPr>
            <a:t>増の</a:t>
          </a:r>
          <a:r>
            <a:rPr kumimoji="1" lang="en-US" altLang="ja-JP" sz="1000">
              <a:solidFill>
                <a:schemeClr val="dk1"/>
              </a:solidFill>
              <a:effectLst/>
              <a:latin typeface="+mn-lt"/>
              <a:ea typeface="+mn-ea"/>
              <a:cs typeface="+mn-cs"/>
            </a:rPr>
            <a:t>0.60</a:t>
          </a:r>
          <a:r>
            <a:rPr kumimoji="1" lang="ja-JP" altLang="ja-JP" sz="1000">
              <a:solidFill>
                <a:schemeClr val="dk1"/>
              </a:solidFill>
              <a:effectLst/>
              <a:latin typeface="+mn-lt"/>
              <a:ea typeface="+mn-ea"/>
              <a:cs typeface="+mn-cs"/>
            </a:rPr>
            <a:t>となった。その要因として</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固定資産税や軽自動車税</a:t>
          </a:r>
          <a:r>
            <a:rPr kumimoji="1" lang="ja-JP" altLang="en-US" sz="1000">
              <a:solidFill>
                <a:schemeClr val="dk1"/>
              </a:solidFill>
              <a:effectLst/>
              <a:latin typeface="+mn-lt"/>
              <a:ea typeface="+mn-ea"/>
              <a:cs typeface="+mn-cs"/>
            </a:rPr>
            <a:t>が増加しており、町税全体として</a:t>
          </a:r>
          <a:r>
            <a:rPr kumimoji="1" lang="en-US" altLang="ja-JP" sz="1000">
              <a:solidFill>
                <a:schemeClr val="dk1"/>
              </a:solidFill>
              <a:effectLst/>
              <a:latin typeface="+mn-lt"/>
              <a:ea typeface="+mn-ea"/>
              <a:cs typeface="+mn-cs"/>
            </a:rPr>
            <a:t>6.6</a:t>
          </a:r>
          <a:r>
            <a:rPr kumimoji="1" lang="ja-JP" altLang="en-US" sz="1000">
              <a:solidFill>
                <a:schemeClr val="dk1"/>
              </a:solidFill>
              <a:effectLst/>
              <a:latin typeface="+mn-lt"/>
              <a:ea typeface="+mn-ea"/>
              <a:cs typeface="+mn-cs"/>
            </a:rPr>
            <a:t>％の増となったことがある</a:t>
          </a:r>
          <a:r>
            <a:rPr kumimoji="1" lang="ja-JP" altLang="ja-JP" sz="1000">
              <a:solidFill>
                <a:schemeClr val="dk1"/>
              </a:solidFill>
              <a:effectLst/>
              <a:latin typeface="+mn-lt"/>
              <a:ea typeface="+mn-ea"/>
              <a:cs typeface="+mn-cs"/>
            </a:rPr>
            <a:t>。しかしながら、個人町民税や固定資産税のこれ以上の伸びは期待できず、今後は横ばいの状態が続くものと思われることから、徹底した事務事業の見直しを実施して歳出削減策に取り組むとともに、町税等の滞納整理強化など自主財源確保に努め、財政基盤の強化を図る。　</a:t>
          </a:r>
          <a:endParaRPr kumimoji="1" lang="en-US" altLang="ja-JP" sz="1000">
            <a:solidFill>
              <a:schemeClr val="dk1"/>
            </a:solidFill>
            <a:effectLst/>
            <a:latin typeface="+mn-lt"/>
            <a:ea typeface="+mn-ea"/>
            <a:cs typeface="+mn-cs"/>
          </a:endParaRPr>
        </a:p>
        <a:p>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FA2AB77-B895-48C4-84EA-6B8EFB8DBD0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B1E4427-4C34-455F-962C-CD2F482BB7F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FE92B6C6-F585-41BB-BCED-571B639021E8}"/>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EE93AD1-6BC1-443B-8346-B916DBC52F7A}"/>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E5DBFC7B-F3AD-4C21-B7A7-BBEB4415A54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EA5D48D8-8AB4-4111-A25D-02407B963F0F}"/>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8321385C-369F-42F7-8D8E-D7F7A950946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BFD4D2F-438B-4D7A-8493-F9406533643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8A050C7-3A8A-4239-AAAD-AA719FEEE1D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9D5931FC-43B0-4130-A574-F115E3E48A19}"/>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6142D749-7EF8-451D-B16F-E08651BBA5DC}"/>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57873A6-424A-4331-96B5-9B7C23BF9A4B}"/>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692383B0-9B5B-4F76-B6F8-F941B5ADD01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1C1D19B2-58C1-46DA-94AE-281BB4623A4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209AB072-15D2-43E3-B3FD-045875B4454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7735CC5D-53E8-4428-A22F-99F7AA4338BB}"/>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51DBD84F-35E2-414E-B999-9B6AC2E1997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CD06DEF7-0694-4FF6-96A7-959612225D27}"/>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B1D9447A-51D7-4A38-8881-25ABAE05DFEC}"/>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A21FB2FD-01BA-4115-96BC-6762A2FD49FB}"/>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125CC579-5382-4FB1-ABB8-E941AACBB581}"/>
            </a:ext>
          </a:extLst>
        </xdr:cNvPr>
        <xdr:cNvCxnSpPr/>
      </xdr:nvCxnSpPr>
      <xdr:spPr>
        <a:xfrm flipV="1">
          <a:off x="4114800" y="73871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F76629A7-D17F-4EDA-880E-C99BBA9D2995}"/>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3976BF15-68BC-4D3C-9554-4E8D86D30E22}"/>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F0107499-7F4B-48C5-94B6-70153EECE6F7}"/>
            </a:ext>
          </a:extLst>
        </xdr:cNvPr>
        <xdr:cNvCxnSpPr/>
      </xdr:nvCxnSpPr>
      <xdr:spPr>
        <a:xfrm flipV="1">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FB2A4ED-EA20-4D15-8EBB-9B8E5D39A1B2}"/>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7251C250-EEB4-4C90-9B17-B2A68E59480C}"/>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DE83F0B-66F6-469C-8A8D-258F4E05937E}"/>
            </a:ext>
          </a:extLst>
        </xdr:cNvPr>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CF4A15C7-0264-4C2B-8A95-C7379A439D58}"/>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5297821C-2119-4D07-A48E-22543E764F1E}"/>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a:extLst>
            <a:ext uri="{FF2B5EF4-FFF2-40B4-BE49-F238E27FC236}">
              <a16:creationId xmlns:a16="http://schemas.microsoft.com/office/drawing/2014/main" id="{47072E5E-ABF2-42B3-8B28-E6B1B6391AC6}"/>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80C1A85E-7388-4104-8D65-325D551AFA54}"/>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BA855CE8-F9C1-4892-A80A-1B33198D3D52}"/>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2D8335CF-76CA-493E-89B3-628EB3F893D5}"/>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D082CCEA-0F2F-463E-89FA-3FDDD2828FFC}"/>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80C1046-BE75-4420-863E-F374474A948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CFA7EB3-7413-44EB-B821-9BB34F9DE34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25AEB0F-DB49-4865-9356-CF8ABF3DCBB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82A8983-5BFE-44AA-BE88-C3C3FF67809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3CB2DBF-B1B4-4247-B5F0-E6FCBA7FA00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147FB295-655B-471F-B3B6-46999CBFCBC9}"/>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4B5C9FD4-FD58-4268-92E4-C00C7FC367BE}"/>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F7880EAF-9D6C-4C96-9594-0B69D410FAD5}"/>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2AF0331E-7E37-409D-8452-745D235C0B5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A9FCE717-9544-467C-A3DC-0C58C0C4AB4C}"/>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253635BA-F781-4B28-8A90-35C32AC884C8}"/>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2436F827-217B-4E5A-A82B-E933C1271602}"/>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26954FB1-080C-4C75-822C-FBA5A3173CB7}"/>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a:extLst>
            <a:ext uri="{FF2B5EF4-FFF2-40B4-BE49-F238E27FC236}">
              <a16:creationId xmlns:a16="http://schemas.microsoft.com/office/drawing/2014/main" id="{E664F5D0-AA12-4010-A095-1A078479BA06}"/>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a:extLst>
            <a:ext uri="{FF2B5EF4-FFF2-40B4-BE49-F238E27FC236}">
              <a16:creationId xmlns:a16="http://schemas.microsoft.com/office/drawing/2014/main" id="{6093A5FA-F5B1-4D78-9D29-03C1A3DE2DA7}"/>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566EE7E1-E2CC-4ADA-A9FD-FCFB7FD968D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CF0E7DB-AB81-46EC-9730-B296FC854D7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A3DD700-9B37-47DE-AE65-39FA0FCEA90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2ABC5E59-5BE3-457F-A8D7-F4AC0F94366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56D3F7C-B0F5-463C-9FE9-A8B88AA39AD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BC46C95-3189-49FA-ACF6-9637516A688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5FF857EA-E149-421A-967D-86EC0C720B2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3C9115F1-8439-418B-87C9-6D1BED6772B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214775E1-2CC6-40D0-B2F8-8B62B2DD213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129DF93-534F-41EE-81F9-68699D20167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8EB55AF1-ED05-43E8-A40E-604440439DF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A86C099A-4012-45C9-95FC-F0187472633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5F3F6362-9A63-488C-9C27-080AB019798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経常収支比率については、平成</a:t>
          </a:r>
          <a:r>
            <a:rPr kumimoji="1" lang="en-US" altLang="ja-JP" sz="800" b="0" i="0" baseline="0">
              <a:solidFill>
                <a:schemeClr val="dk1"/>
              </a:solidFill>
              <a:effectLst/>
              <a:latin typeface="+mn-lt"/>
              <a:ea typeface="+mn-ea"/>
              <a:cs typeface="+mn-cs"/>
            </a:rPr>
            <a:t>25</a:t>
          </a:r>
          <a:r>
            <a:rPr kumimoji="1" lang="ja-JP" altLang="ja-JP" sz="800" b="0" i="0" baseline="0">
              <a:solidFill>
                <a:schemeClr val="dk1"/>
              </a:solidFill>
              <a:effectLst/>
              <a:latin typeface="+mn-lt"/>
              <a:ea typeface="+mn-ea"/>
              <a:cs typeface="+mn-cs"/>
            </a:rPr>
            <a:t>年度までは類似団体を下回っていたが、平成</a:t>
          </a:r>
          <a:r>
            <a:rPr kumimoji="1" lang="en-US" altLang="ja-JP" sz="800" b="0" i="0" baseline="0">
              <a:solidFill>
                <a:schemeClr val="dk1"/>
              </a:solidFill>
              <a:effectLst/>
              <a:latin typeface="+mn-lt"/>
              <a:ea typeface="+mn-ea"/>
              <a:cs typeface="+mn-cs"/>
            </a:rPr>
            <a:t>26</a:t>
          </a:r>
          <a:r>
            <a:rPr kumimoji="1" lang="ja-JP" altLang="ja-JP" sz="800" b="0" i="0" baseline="0">
              <a:solidFill>
                <a:schemeClr val="dk1"/>
              </a:solidFill>
              <a:effectLst/>
              <a:latin typeface="+mn-lt"/>
              <a:ea typeface="+mn-ea"/>
              <a:cs typeface="+mn-cs"/>
            </a:rPr>
            <a:t>年度以降数値が上昇しており、平成</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年度には</a:t>
          </a:r>
          <a:r>
            <a:rPr kumimoji="1" lang="en-US" altLang="ja-JP" sz="800" b="0" i="0" baseline="0">
              <a:solidFill>
                <a:schemeClr val="dk1"/>
              </a:solidFill>
              <a:effectLst/>
              <a:latin typeface="+mn-lt"/>
              <a:ea typeface="+mn-ea"/>
              <a:cs typeface="+mn-cs"/>
            </a:rPr>
            <a:t>94.8</a:t>
          </a:r>
          <a:r>
            <a:rPr kumimoji="1" lang="ja-JP" altLang="ja-JP" sz="800" b="0" i="0" baseline="0">
              <a:solidFill>
                <a:schemeClr val="dk1"/>
              </a:solidFill>
              <a:effectLst/>
              <a:latin typeface="+mn-lt"/>
              <a:ea typeface="+mn-ea"/>
              <a:cs typeface="+mn-cs"/>
            </a:rPr>
            <a:t>％まで悪化したものである。これは、震災後整備された施設が供用開始されたことなどにより、経常的な維持管理費等に係る物件費が増加したことや私立保育園等への給付費や障害福祉サービス費など扶助費が増加したことなどが要因となっている。令和元年度については、町税等の経常一般財源収入の増加や歳出における公債費等の経常経費充当一般財源の減少により、</a:t>
          </a:r>
          <a:r>
            <a:rPr kumimoji="1" lang="en-US" altLang="ja-JP" sz="800" b="0" i="0" baseline="0">
              <a:solidFill>
                <a:schemeClr val="dk1"/>
              </a:solidFill>
              <a:effectLst/>
              <a:latin typeface="+mn-lt"/>
              <a:ea typeface="+mn-ea"/>
              <a:cs typeface="+mn-cs"/>
            </a:rPr>
            <a:t>92.1</a:t>
          </a:r>
          <a:r>
            <a:rPr kumimoji="1" lang="ja-JP" altLang="ja-JP" sz="800" b="0" i="0" baseline="0">
              <a:solidFill>
                <a:schemeClr val="dk1"/>
              </a:solidFill>
              <a:effectLst/>
              <a:latin typeface="+mn-lt"/>
              <a:ea typeface="+mn-ea"/>
              <a:cs typeface="+mn-cs"/>
            </a:rPr>
            <a:t>％まで改善された。</a:t>
          </a:r>
          <a:r>
            <a:rPr kumimoji="1" lang="ja-JP" altLang="ja-JP" sz="800" b="0" i="0" baseline="0">
              <a:solidFill>
                <a:sysClr val="windowText" lastClr="000000"/>
              </a:solidFill>
              <a:effectLst/>
              <a:latin typeface="+mn-lt"/>
              <a:ea typeface="+mn-ea"/>
              <a:cs typeface="+mn-cs"/>
            </a:rPr>
            <a:t>令和</a:t>
          </a:r>
          <a:r>
            <a:rPr kumimoji="1" lang="en-US" altLang="ja-JP" sz="800" b="0" i="0" baseline="0">
              <a:solidFill>
                <a:sysClr val="windowText" lastClr="000000"/>
              </a:solidFill>
              <a:effectLst/>
              <a:latin typeface="+mn-lt"/>
              <a:ea typeface="+mn-ea"/>
              <a:cs typeface="+mn-cs"/>
            </a:rPr>
            <a:t>2</a:t>
          </a:r>
          <a:r>
            <a:rPr kumimoji="1" lang="ja-JP" altLang="ja-JP" sz="800" b="0" i="0" baseline="0">
              <a:solidFill>
                <a:sysClr val="windowText" lastClr="000000"/>
              </a:solidFill>
              <a:effectLst/>
              <a:latin typeface="+mn-lt"/>
              <a:ea typeface="+mn-ea"/>
              <a:cs typeface="+mn-cs"/>
            </a:rPr>
            <a:t>年度については</a:t>
          </a:r>
          <a:r>
            <a:rPr lang="ja-JP" altLang="ja-JP" sz="800">
              <a:solidFill>
                <a:sysClr val="windowText" lastClr="000000"/>
              </a:solidFill>
              <a:effectLst/>
              <a:latin typeface="+mn-lt"/>
              <a:ea typeface="+mn-ea"/>
              <a:cs typeface="+mn-cs"/>
            </a:rPr>
            <a:t>固定資産税をはじめとする町税の増加や消費税の税率改定に伴う地方消費税交付金の増加など</a:t>
          </a:r>
          <a:r>
            <a:rPr kumimoji="1" lang="ja-JP" altLang="ja-JP" sz="800" b="0" i="0" baseline="0">
              <a:solidFill>
                <a:sysClr val="windowText" lastClr="000000"/>
              </a:solidFill>
              <a:effectLst/>
              <a:latin typeface="+mn-lt"/>
              <a:ea typeface="+mn-ea"/>
              <a:cs typeface="+mn-cs"/>
            </a:rPr>
            <a:t>一般財源収入の増加などで類似団体を下回る</a:t>
          </a:r>
          <a:r>
            <a:rPr kumimoji="1" lang="en-US" altLang="ja-JP" sz="800" b="0" i="0" baseline="0">
              <a:solidFill>
                <a:sysClr val="windowText" lastClr="000000"/>
              </a:solidFill>
              <a:effectLst/>
              <a:latin typeface="+mn-lt"/>
              <a:ea typeface="+mn-ea"/>
              <a:cs typeface="+mn-cs"/>
            </a:rPr>
            <a:t>90.2%</a:t>
          </a:r>
          <a:r>
            <a:rPr kumimoji="1" lang="ja-JP" altLang="ja-JP" sz="800" b="0" i="0" baseline="0">
              <a:solidFill>
                <a:sysClr val="windowText" lastClr="000000"/>
              </a:solidFill>
              <a:effectLst/>
              <a:latin typeface="+mn-lt"/>
              <a:ea typeface="+mn-ea"/>
              <a:cs typeface="+mn-cs"/>
            </a:rPr>
            <a:t>となった</a:t>
          </a:r>
          <a:r>
            <a:rPr kumimoji="1" lang="ja-JP" altLang="en-US" sz="800" b="0" i="0" baseline="0">
              <a:solidFill>
                <a:sysClr val="windowText" lastClr="000000"/>
              </a:solidFill>
              <a:effectLst/>
              <a:latin typeface="+mn-lt"/>
              <a:ea typeface="+mn-ea"/>
              <a:cs typeface="+mn-cs"/>
            </a:rPr>
            <a:t>ものである</a:t>
          </a:r>
          <a:r>
            <a:rPr kumimoji="1" lang="ja-JP" altLang="ja-JP" sz="800" b="0" i="0" baseline="0">
              <a:solidFill>
                <a:sysClr val="windowText" lastClr="000000"/>
              </a:solidFill>
              <a:effectLst/>
              <a:latin typeface="+mn-lt"/>
              <a:ea typeface="+mn-ea"/>
              <a:cs typeface="+mn-cs"/>
            </a:rPr>
            <a:t>。</a:t>
          </a:r>
          <a:r>
            <a:rPr kumimoji="1" lang="ja-JP" altLang="ja-JP" sz="800" b="0" i="0" baseline="0">
              <a:solidFill>
                <a:schemeClr val="dk1"/>
              </a:solidFill>
              <a:effectLst/>
              <a:latin typeface="+mn-lt"/>
              <a:ea typeface="+mn-ea"/>
              <a:cs typeface="+mn-cs"/>
            </a:rPr>
            <a:t>しかしながら、庁舎</a:t>
          </a:r>
          <a:r>
            <a:rPr kumimoji="1" lang="ja-JP" altLang="en-US" sz="800" b="0" i="0" baseline="0">
              <a:solidFill>
                <a:schemeClr val="dk1"/>
              </a:solidFill>
              <a:effectLst/>
              <a:latin typeface="+mn-lt"/>
              <a:ea typeface="+mn-ea"/>
              <a:cs typeface="+mn-cs"/>
            </a:rPr>
            <a:t>、保健福祉センター</a:t>
          </a:r>
          <a:r>
            <a:rPr kumimoji="1" lang="ja-JP" altLang="ja-JP" sz="800" b="0" i="0" baseline="0">
              <a:solidFill>
                <a:schemeClr val="dk1"/>
              </a:solidFill>
              <a:effectLst/>
              <a:latin typeface="+mn-lt"/>
              <a:ea typeface="+mn-ea"/>
              <a:cs typeface="+mn-cs"/>
            </a:rPr>
            <a:t>関連事業</a:t>
          </a:r>
          <a:r>
            <a:rPr kumimoji="1" lang="ja-JP" altLang="en-US" sz="800" b="0" i="0" baseline="0">
              <a:solidFill>
                <a:schemeClr val="dk1"/>
              </a:solidFill>
              <a:effectLst/>
              <a:latin typeface="+mn-lt"/>
              <a:ea typeface="+mn-ea"/>
              <a:cs typeface="+mn-cs"/>
            </a:rPr>
            <a:t>等、</a:t>
          </a:r>
          <a:r>
            <a:rPr kumimoji="1" lang="ja-JP" altLang="ja-JP" sz="800" b="0" i="0" baseline="0">
              <a:solidFill>
                <a:schemeClr val="dk1"/>
              </a:solidFill>
              <a:effectLst/>
              <a:latin typeface="+mn-lt"/>
              <a:ea typeface="+mn-ea"/>
              <a:cs typeface="+mn-cs"/>
            </a:rPr>
            <a:t>多額の地方債を借入したことから、今後公債費も年々増加する事が予想されるため、さらなる自主財源確保や人件費抑制、事務事業の見直し等経常経費の更なる削減を進めることで財政運営の効率化を図り、経常収支比率の改善に努めていく。</a:t>
          </a:r>
          <a:endParaRPr lang="ja-JP" altLang="ja-JP" sz="8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E05546EB-1C9C-476E-9531-549A895B563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DA850168-F0A9-4E3F-8019-6A5CEB1F184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2544820-4D61-4E01-8D01-20368D029DB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FC43E79F-6D84-4EB3-B56F-B3104AC2BAAE}"/>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C748889D-70A2-4864-A276-56C2E7FC8D31}"/>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ACC0475B-BF6A-480F-A3B5-8DAA35936B9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35C531A-E582-40FD-8598-851505765897}"/>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E193B888-D3F5-4932-A6BC-53439D6CAA01}"/>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87FDFDA5-5917-4B2F-AB91-C66C462D18E7}"/>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4CA1A58B-CC14-429D-9106-B7D5AD0B22E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82748569-9319-4057-9A1D-C7CC8254358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2D505CA-0618-4E11-91C8-2B4688082A9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A9EFEEBC-A019-4C9B-BA88-AA11FF270BFC}"/>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DC0C365B-7726-4BE2-A07E-9186DC5449D7}"/>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161B67B6-7473-4ED3-A95B-0F4448F3E4BC}"/>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76C9D2C7-A9F2-40DC-ADCD-6B1811FB367E}"/>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3F7B10E0-97AE-4F2D-8BF8-FAA07F8E033A}"/>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120332</xdr:rowOff>
    </xdr:to>
    <xdr:cxnSp macro="">
      <xdr:nvCxnSpPr>
        <xdr:cNvPr id="128" name="直線コネクタ 127">
          <a:extLst>
            <a:ext uri="{FF2B5EF4-FFF2-40B4-BE49-F238E27FC236}">
              <a16:creationId xmlns:a16="http://schemas.microsoft.com/office/drawing/2014/main" id="{466BE4B2-ABC4-4A0E-91F9-CCFC015C7B74}"/>
            </a:ext>
          </a:extLst>
        </xdr:cNvPr>
        <xdr:cNvCxnSpPr/>
      </xdr:nvCxnSpPr>
      <xdr:spPr>
        <a:xfrm flipV="1">
          <a:off x="4114800" y="10807065"/>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3DC3156D-EACC-4F9F-9CD6-A31FDEE88E0E}"/>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C8BC3D93-A3DF-431C-AFC1-C5BAA046C852}"/>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120332</xdr:rowOff>
    </xdr:from>
    <xdr:to>
      <xdr:col>19</xdr:col>
      <xdr:colOff>133350</xdr:colOff>
      <xdr:row>64</xdr:row>
      <xdr:rowOff>111760</xdr:rowOff>
    </xdr:to>
    <xdr:cxnSp macro="">
      <xdr:nvCxnSpPr>
        <xdr:cNvPr id="131" name="直線コネクタ 130">
          <a:extLst>
            <a:ext uri="{FF2B5EF4-FFF2-40B4-BE49-F238E27FC236}">
              <a16:creationId xmlns:a16="http://schemas.microsoft.com/office/drawing/2014/main" id="{D00A53F7-9F44-4B4F-A9C7-FDFCBAD4637B}"/>
            </a:ext>
          </a:extLst>
        </xdr:cNvPr>
        <xdr:cNvCxnSpPr/>
      </xdr:nvCxnSpPr>
      <xdr:spPr>
        <a:xfrm flipV="1">
          <a:off x="3225800" y="10921682"/>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D66EFA6F-C36C-4897-AA56-0385D76B1819}"/>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17506AAE-958B-4290-AC75-20D457417581}"/>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156528</xdr:rowOff>
    </xdr:from>
    <xdr:to>
      <xdr:col>15</xdr:col>
      <xdr:colOff>82550</xdr:colOff>
      <xdr:row>64</xdr:row>
      <xdr:rowOff>111760</xdr:rowOff>
    </xdr:to>
    <xdr:cxnSp macro="">
      <xdr:nvCxnSpPr>
        <xdr:cNvPr id="134" name="直線コネクタ 133">
          <a:extLst>
            <a:ext uri="{FF2B5EF4-FFF2-40B4-BE49-F238E27FC236}">
              <a16:creationId xmlns:a16="http://schemas.microsoft.com/office/drawing/2014/main" id="{1221C6E7-2C0C-48B9-8958-32F4D3512F5D}"/>
            </a:ext>
          </a:extLst>
        </xdr:cNvPr>
        <xdr:cNvCxnSpPr/>
      </xdr:nvCxnSpPr>
      <xdr:spPr>
        <a:xfrm>
          <a:off x="2336800" y="1095787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9029A2B3-6C3A-44ED-AC31-B1EE823D358C}"/>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EEEB9FB-387A-4150-83D4-433C33470E6B}"/>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156528</xdr:rowOff>
    </xdr:to>
    <xdr:cxnSp macro="">
      <xdr:nvCxnSpPr>
        <xdr:cNvPr id="137" name="直線コネクタ 136">
          <a:extLst>
            <a:ext uri="{FF2B5EF4-FFF2-40B4-BE49-F238E27FC236}">
              <a16:creationId xmlns:a16="http://schemas.microsoft.com/office/drawing/2014/main" id="{4C93C039-E9A3-410B-A54E-B9355367B4D7}"/>
            </a:ext>
          </a:extLst>
        </xdr:cNvPr>
        <xdr:cNvCxnSpPr/>
      </xdr:nvCxnSpPr>
      <xdr:spPr>
        <a:xfrm>
          <a:off x="1447800" y="1084929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952B01A5-BAE5-49C9-88D2-6F664460D171}"/>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30555ECB-9F6D-45C3-A44E-9E4142E41714}"/>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55CC3E37-C308-4635-B45F-6FA240605E2D}"/>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D3D59CD5-98BB-4392-9B39-41B5D77B3FA8}"/>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E37AE59-F51B-4D23-8929-2E8AADD4367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8A914246-C3C1-4829-A2C7-9C096F00D56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FF168A7-4A4D-4086-84CA-29B86270FB6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34CAEE6-03AC-43A2-990F-D0232E4C509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5554955-C2D3-467F-AF5C-85B54A62399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47" name="楕円 146">
          <a:extLst>
            <a:ext uri="{FF2B5EF4-FFF2-40B4-BE49-F238E27FC236}">
              <a16:creationId xmlns:a16="http://schemas.microsoft.com/office/drawing/2014/main" id="{5AF6B4F2-3623-4F06-9F85-9173ACA07854}"/>
            </a:ext>
          </a:extLst>
        </xdr:cNvPr>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142892</xdr:rowOff>
    </xdr:from>
    <xdr:ext cx="762000" cy="259045"/>
    <xdr:sp macro="" textlink="">
      <xdr:nvSpPr>
        <xdr:cNvPr id="148" name="財政構造の弾力性該当値テキスト">
          <a:extLst>
            <a:ext uri="{FF2B5EF4-FFF2-40B4-BE49-F238E27FC236}">
              <a16:creationId xmlns:a16="http://schemas.microsoft.com/office/drawing/2014/main" id="{FB124F2E-2221-48B5-BB4D-8471DBEDC9A6}"/>
            </a:ext>
          </a:extLst>
        </xdr:cNvPr>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69532</xdr:rowOff>
    </xdr:from>
    <xdr:to>
      <xdr:col>19</xdr:col>
      <xdr:colOff>184150</xdr:colOff>
      <xdr:row>63</xdr:row>
      <xdr:rowOff>171132</xdr:rowOff>
    </xdr:to>
    <xdr:sp macro="" textlink="">
      <xdr:nvSpPr>
        <xdr:cNvPr id="149" name="楕円 148">
          <a:extLst>
            <a:ext uri="{FF2B5EF4-FFF2-40B4-BE49-F238E27FC236}">
              <a16:creationId xmlns:a16="http://schemas.microsoft.com/office/drawing/2014/main" id="{B8EEE72F-2B50-49AB-8D49-8A050132ED38}"/>
            </a:ext>
          </a:extLst>
        </xdr:cNvPr>
        <xdr:cNvSpPr/>
      </xdr:nvSpPr>
      <xdr:spPr>
        <a:xfrm>
          <a:off x="4064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50" name="テキスト ボックス 149">
          <a:extLst>
            <a:ext uri="{FF2B5EF4-FFF2-40B4-BE49-F238E27FC236}">
              <a16:creationId xmlns:a16="http://schemas.microsoft.com/office/drawing/2014/main" id="{03BADD00-B58C-4020-9381-9032EC1A59E3}"/>
            </a:ext>
          </a:extLst>
        </xdr:cNvPr>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1" name="楕円 150">
          <a:extLst>
            <a:ext uri="{FF2B5EF4-FFF2-40B4-BE49-F238E27FC236}">
              <a16:creationId xmlns:a16="http://schemas.microsoft.com/office/drawing/2014/main" id="{90AB0576-9910-4A8C-90B3-435930B265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2" name="テキスト ボックス 151">
          <a:extLst>
            <a:ext uri="{FF2B5EF4-FFF2-40B4-BE49-F238E27FC236}">
              <a16:creationId xmlns:a16="http://schemas.microsoft.com/office/drawing/2014/main" id="{2B7031EF-3C8E-4665-BC60-F01EBE331A20}"/>
            </a:ext>
          </a:extLst>
        </xdr:cNvPr>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a:extLst>
            <a:ext uri="{FF2B5EF4-FFF2-40B4-BE49-F238E27FC236}">
              <a16:creationId xmlns:a16="http://schemas.microsoft.com/office/drawing/2014/main" id="{98D8FAC9-5875-4038-A23C-3C09D79F8BCF}"/>
            </a:ext>
          </a:extLst>
        </xdr:cNvPr>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a:extLst>
            <a:ext uri="{FF2B5EF4-FFF2-40B4-BE49-F238E27FC236}">
              <a16:creationId xmlns:a16="http://schemas.microsoft.com/office/drawing/2014/main" id="{8A9ED7D5-E368-471B-A59B-324199002BA5}"/>
            </a:ext>
          </a:extLst>
        </xdr:cNvPr>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55" name="楕円 154">
          <a:extLst>
            <a:ext uri="{FF2B5EF4-FFF2-40B4-BE49-F238E27FC236}">
              <a16:creationId xmlns:a16="http://schemas.microsoft.com/office/drawing/2014/main" id="{AD71A3AE-414F-4977-B521-A9C6A4F0AAF0}"/>
            </a:ext>
          </a:extLst>
        </xdr:cNvPr>
        <xdr:cNvSpPr/>
      </xdr:nvSpPr>
      <xdr:spPr>
        <a:xfrm>
          <a:off x="1397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56" name="テキスト ボックス 155">
          <a:extLst>
            <a:ext uri="{FF2B5EF4-FFF2-40B4-BE49-F238E27FC236}">
              <a16:creationId xmlns:a16="http://schemas.microsoft.com/office/drawing/2014/main" id="{858D67A1-0A91-4F4E-910F-B9D7971AAEF7}"/>
            </a:ext>
          </a:extLst>
        </xdr:cNvPr>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9B47B4E9-1A88-4BD2-B850-BF753F2DF2D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228EB49C-5AEC-4E9D-BCE8-88C1A18C8D9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773E0955-0AE6-425B-BFED-F22CF298DDE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F16860F7-728F-4390-84C0-2F6536523D5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58454E02-369A-4C22-80F3-BEEEA6AFCEC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561767C8-801E-4ADE-926A-7AB0030F022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CBCA077-F060-433D-B2BE-72CE5F9F542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F69E9C7A-3AA2-4ADE-804B-DECC8A61CE8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AA9EE378-10BF-4C5C-B4D7-83BB11443F9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790092AA-FAAC-4882-AB1D-EFB303D5917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16997C2A-3647-424C-99F6-2FBFAF229C7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9E4C4F12-2FDA-48D9-A92B-58316988E4B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F1A55B18-C80D-4AA1-93CA-A5E75BF3618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「歳入に見合った歳出」への財政構造の転換を図るため、人件費・物件費等の削減を実施してきたところではあるが、平成</a:t>
          </a:r>
          <a:r>
            <a:rPr lang="en-US" altLang="ja-JP" sz="1000">
              <a:solidFill>
                <a:schemeClr val="dk1"/>
              </a:solidFill>
              <a:effectLst/>
              <a:latin typeface="+mn-lt"/>
              <a:ea typeface="+mn-ea"/>
              <a:cs typeface="+mn-cs"/>
            </a:rPr>
            <a:t>23</a:t>
          </a:r>
          <a:r>
            <a:rPr lang="ja-JP" altLang="ja-JP" sz="1000">
              <a:solidFill>
                <a:schemeClr val="dk1"/>
              </a:solidFill>
              <a:effectLst/>
              <a:latin typeface="+mn-lt"/>
              <a:ea typeface="+mn-ea"/>
              <a:cs typeface="+mn-cs"/>
            </a:rPr>
            <a:t>年度以降は東日本大震災関連の人件費及び物件費が発生していることから数値は大幅に上昇している。近年はほぼ横ばいの高止まりの状態で推移していたが、令和元年度は新庁舎及び保健福祉センターの備品、令和２年度は新型コロナウイルス感染症対応備品、防災備蓄品など、臨時的経費の増により上昇している。今後においても大幅な削減は難しい状況であるが、特に経常的な部分について行財政改革の取り組みを強化し、必要最小限の歳出となるよう徹底した削減を図っていきたい考え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6267D445-17D0-4761-AE1A-5C9A428EE90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C688A02B-3B94-4577-9091-F2E25AB6115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36680237-28AE-4170-997B-F8A86F9C1C6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79B8F42C-3FB6-424A-ACF3-52496891C942}"/>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844A71CC-CECF-4FE2-835E-EFFBDC7472E1}"/>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78DB046F-49BA-4E81-8CB4-BE085995DEE1}"/>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9A2443C6-AF07-40C6-BA56-5A43B48350CA}"/>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76E02F50-A6DA-4F84-888F-9F2C5F996419}"/>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A3DC152D-B7DC-4C5A-9ACC-26E9D686A2F7}"/>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F129794B-8479-41AE-95F9-034439974F9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9669F37A-012F-4693-9F9E-88CB0BDA642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16C237DC-232F-4409-910A-BB946A5F4DFA}"/>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9FC58815-09A5-4BEE-A726-9CFEBD38818E}"/>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464A94DC-2995-4E80-9BDE-F04BC2939FAE}"/>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F84E1B82-560C-4320-9A0A-07EBB484603B}"/>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CD2D04F1-F736-461E-B60E-FF97F8AD6D2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C6E7E52A-6C42-47AA-958F-0CD8914402A5}"/>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EB96B31C-EFEC-4241-A7AE-DD9EBBF4278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BE2DFADA-2148-4D10-BE1F-E8B53B84B3C1}"/>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8C3BEF48-1EE0-4EF3-99E3-3CE10B408015}"/>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85748E9B-3047-47E7-85D1-2FDDBCB88F42}"/>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4FEA698D-D547-47B6-8AF2-5BA71AD2CF7C}"/>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6F6C2855-BB50-477F-B300-1F9BCB1CEA82}"/>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162962</xdr:rowOff>
    </xdr:from>
    <xdr:to>
      <xdr:col>23</xdr:col>
      <xdr:colOff>133350</xdr:colOff>
      <xdr:row>83</xdr:row>
      <xdr:rowOff>101888</xdr:rowOff>
    </xdr:to>
    <xdr:cxnSp macro="">
      <xdr:nvCxnSpPr>
        <xdr:cNvPr id="193" name="直線コネクタ 192">
          <a:extLst>
            <a:ext uri="{FF2B5EF4-FFF2-40B4-BE49-F238E27FC236}">
              <a16:creationId xmlns:a16="http://schemas.microsoft.com/office/drawing/2014/main" id="{1578BE1B-6665-4161-AE6E-90DB6C15E291}"/>
            </a:ext>
          </a:extLst>
        </xdr:cNvPr>
        <xdr:cNvCxnSpPr/>
      </xdr:nvCxnSpPr>
      <xdr:spPr>
        <a:xfrm>
          <a:off x="4114800" y="14221862"/>
          <a:ext cx="8382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720F91E5-7882-4011-A837-B20427CC95D6}"/>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B9D0D58C-3432-431F-88D0-FA61F223E299}"/>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27110</xdr:rowOff>
    </xdr:from>
    <xdr:to>
      <xdr:col>19</xdr:col>
      <xdr:colOff>133350</xdr:colOff>
      <xdr:row>82</xdr:row>
      <xdr:rowOff>162962</xdr:rowOff>
    </xdr:to>
    <xdr:cxnSp macro="">
      <xdr:nvCxnSpPr>
        <xdr:cNvPr id="196" name="直線コネクタ 195">
          <a:extLst>
            <a:ext uri="{FF2B5EF4-FFF2-40B4-BE49-F238E27FC236}">
              <a16:creationId xmlns:a16="http://schemas.microsoft.com/office/drawing/2014/main" id="{53BDFBBE-8244-46A8-8EF7-A75CC74F68EB}"/>
            </a:ext>
          </a:extLst>
        </xdr:cNvPr>
        <xdr:cNvCxnSpPr/>
      </xdr:nvCxnSpPr>
      <xdr:spPr>
        <a:xfrm>
          <a:off x="3225800" y="14086010"/>
          <a:ext cx="889000" cy="1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A2EC78DF-AE73-4257-84D6-10069B9CA04B}"/>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F187B77D-82FD-42E9-93E4-6955E5E4E56A}"/>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159066</xdr:rowOff>
    </xdr:from>
    <xdr:to>
      <xdr:col>15</xdr:col>
      <xdr:colOff>82550</xdr:colOff>
      <xdr:row>82</xdr:row>
      <xdr:rowOff>27110</xdr:rowOff>
    </xdr:to>
    <xdr:cxnSp macro="">
      <xdr:nvCxnSpPr>
        <xdr:cNvPr id="199" name="直線コネクタ 198">
          <a:extLst>
            <a:ext uri="{FF2B5EF4-FFF2-40B4-BE49-F238E27FC236}">
              <a16:creationId xmlns:a16="http://schemas.microsoft.com/office/drawing/2014/main" id="{B7516B5A-2D93-40AD-B4EE-D5443B7A5351}"/>
            </a:ext>
          </a:extLst>
        </xdr:cNvPr>
        <xdr:cNvCxnSpPr/>
      </xdr:nvCxnSpPr>
      <xdr:spPr>
        <a:xfrm>
          <a:off x="2336800" y="14046516"/>
          <a:ext cx="889000" cy="3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748FD2F6-3F6A-49EC-B3E2-A694DC06DB4D}"/>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a:extLst>
            <a:ext uri="{FF2B5EF4-FFF2-40B4-BE49-F238E27FC236}">
              <a16:creationId xmlns:a16="http://schemas.microsoft.com/office/drawing/2014/main" id="{25F337C0-9192-4FCC-9208-09CE7CE9F343}"/>
            </a:ext>
          </a:extLst>
        </xdr:cNvPr>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159066</xdr:rowOff>
    </xdr:from>
    <xdr:to>
      <xdr:col>11</xdr:col>
      <xdr:colOff>31750</xdr:colOff>
      <xdr:row>82</xdr:row>
      <xdr:rowOff>45850</xdr:rowOff>
    </xdr:to>
    <xdr:cxnSp macro="">
      <xdr:nvCxnSpPr>
        <xdr:cNvPr id="202" name="直線コネクタ 201">
          <a:extLst>
            <a:ext uri="{FF2B5EF4-FFF2-40B4-BE49-F238E27FC236}">
              <a16:creationId xmlns:a16="http://schemas.microsoft.com/office/drawing/2014/main" id="{D3BE6E0E-4D92-43F8-B40D-98DFAA3BF042}"/>
            </a:ext>
          </a:extLst>
        </xdr:cNvPr>
        <xdr:cNvCxnSpPr/>
      </xdr:nvCxnSpPr>
      <xdr:spPr>
        <a:xfrm flipV="1">
          <a:off x="1447800" y="14046516"/>
          <a:ext cx="889000" cy="5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E8D9697C-8EB6-420E-A384-D9FFBA5D86BE}"/>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a16="http://schemas.microsoft.com/office/drawing/2014/main" id="{5D12CFA9-E1CA-45A3-ABC8-E8211884E353}"/>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C5DFA51-AEB8-42CC-83E1-EC525E35B0AF}"/>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a:extLst>
            <a:ext uri="{FF2B5EF4-FFF2-40B4-BE49-F238E27FC236}">
              <a16:creationId xmlns:a16="http://schemas.microsoft.com/office/drawing/2014/main" id="{B69866D0-208C-4B61-A872-3B229F25C893}"/>
            </a:ext>
          </a:extLst>
        </xdr:cNvPr>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929C7C8-904C-4F04-A9A5-92EF375953F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AE061F9E-84EB-46F8-8CFF-03C2E402912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BD2B6A3-F5A6-4AE4-BCF7-C063E0EBA0D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9006B2E-F990-4E86-80A5-16FC0007D5A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2949949-62D8-48B2-B75A-6CB06B5DEB1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51088</xdr:rowOff>
    </xdr:from>
    <xdr:to>
      <xdr:col>23</xdr:col>
      <xdr:colOff>184150</xdr:colOff>
      <xdr:row>83</xdr:row>
      <xdr:rowOff>152688</xdr:rowOff>
    </xdr:to>
    <xdr:sp macro="" textlink="">
      <xdr:nvSpPr>
        <xdr:cNvPr id="212" name="楕円 211">
          <a:extLst>
            <a:ext uri="{FF2B5EF4-FFF2-40B4-BE49-F238E27FC236}">
              <a16:creationId xmlns:a16="http://schemas.microsoft.com/office/drawing/2014/main" id="{7572F299-EB30-41C7-A05F-418CBEBDE344}"/>
            </a:ext>
          </a:extLst>
        </xdr:cNvPr>
        <xdr:cNvSpPr/>
      </xdr:nvSpPr>
      <xdr:spPr>
        <a:xfrm>
          <a:off x="4902200" y="142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23165</xdr:rowOff>
    </xdr:from>
    <xdr:ext cx="762000" cy="259045"/>
    <xdr:sp macro="" textlink="">
      <xdr:nvSpPr>
        <xdr:cNvPr id="213" name="人件費・物件費等の状況該当値テキスト">
          <a:extLst>
            <a:ext uri="{FF2B5EF4-FFF2-40B4-BE49-F238E27FC236}">
              <a16:creationId xmlns:a16="http://schemas.microsoft.com/office/drawing/2014/main" id="{5B66D798-CB94-49B4-A510-71561B6766AB}"/>
            </a:ext>
          </a:extLst>
        </xdr:cNvPr>
        <xdr:cNvSpPr txBox="1"/>
      </xdr:nvSpPr>
      <xdr:spPr>
        <a:xfrm>
          <a:off x="5041900" y="1425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112162</xdr:rowOff>
    </xdr:from>
    <xdr:to>
      <xdr:col>19</xdr:col>
      <xdr:colOff>184150</xdr:colOff>
      <xdr:row>83</xdr:row>
      <xdr:rowOff>42312</xdr:rowOff>
    </xdr:to>
    <xdr:sp macro="" textlink="">
      <xdr:nvSpPr>
        <xdr:cNvPr id="214" name="楕円 213">
          <a:extLst>
            <a:ext uri="{FF2B5EF4-FFF2-40B4-BE49-F238E27FC236}">
              <a16:creationId xmlns:a16="http://schemas.microsoft.com/office/drawing/2014/main" id="{EA64289B-B66F-4B93-B275-50F6E5B01CA1}"/>
            </a:ext>
          </a:extLst>
        </xdr:cNvPr>
        <xdr:cNvSpPr/>
      </xdr:nvSpPr>
      <xdr:spPr>
        <a:xfrm>
          <a:off x="4064000" y="141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27089</xdr:rowOff>
    </xdr:from>
    <xdr:ext cx="736600" cy="259045"/>
    <xdr:sp macro="" textlink="">
      <xdr:nvSpPr>
        <xdr:cNvPr id="215" name="テキスト ボックス 214">
          <a:extLst>
            <a:ext uri="{FF2B5EF4-FFF2-40B4-BE49-F238E27FC236}">
              <a16:creationId xmlns:a16="http://schemas.microsoft.com/office/drawing/2014/main" id="{D329840B-22C1-48C2-A3DE-C185D810CDC6}"/>
            </a:ext>
          </a:extLst>
        </xdr:cNvPr>
        <xdr:cNvSpPr txBox="1"/>
      </xdr:nvSpPr>
      <xdr:spPr>
        <a:xfrm>
          <a:off x="3733800" y="1425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147760</xdr:rowOff>
    </xdr:from>
    <xdr:to>
      <xdr:col>15</xdr:col>
      <xdr:colOff>133350</xdr:colOff>
      <xdr:row>82</xdr:row>
      <xdr:rowOff>77910</xdr:rowOff>
    </xdr:to>
    <xdr:sp macro="" textlink="">
      <xdr:nvSpPr>
        <xdr:cNvPr id="216" name="楕円 215">
          <a:extLst>
            <a:ext uri="{FF2B5EF4-FFF2-40B4-BE49-F238E27FC236}">
              <a16:creationId xmlns:a16="http://schemas.microsoft.com/office/drawing/2014/main" id="{94F7093B-E1B4-4852-AB40-2709B6B734FB}"/>
            </a:ext>
          </a:extLst>
        </xdr:cNvPr>
        <xdr:cNvSpPr/>
      </xdr:nvSpPr>
      <xdr:spPr>
        <a:xfrm>
          <a:off x="3175000" y="140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62687</xdr:rowOff>
    </xdr:from>
    <xdr:ext cx="762000" cy="259045"/>
    <xdr:sp macro="" textlink="">
      <xdr:nvSpPr>
        <xdr:cNvPr id="217" name="テキスト ボックス 216">
          <a:extLst>
            <a:ext uri="{FF2B5EF4-FFF2-40B4-BE49-F238E27FC236}">
              <a16:creationId xmlns:a16="http://schemas.microsoft.com/office/drawing/2014/main" id="{D86D9B15-7876-45D0-886C-31E07C0441AC}"/>
            </a:ext>
          </a:extLst>
        </xdr:cNvPr>
        <xdr:cNvSpPr txBox="1"/>
      </xdr:nvSpPr>
      <xdr:spPr>
        <a:xfrm>
          <a:off x="2844800" y="141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108266</xdr:rowOff>
    </xdr:from>
    <xdr:to>
      <xdr:col>11</xdr:col>
      <xdr:colOff>82550</xdr:colOff>
      <xdr:row>82</xdr:row>
      <xdr:rowOff>38416</xdr:rowOff>
    </xdr:to>
    <xdr:sp macro="" textlink="">
      <xdr:nvSpPr>
        <xdr:cNvPr id="218" name="楕円 217">
          <a:extLst>
            <a:ext uri="{FF2B5EF4-FFF2-40B4-BE49-F238E27FC236}">
              <a16:creationId xmlns:a16="http://schemas.microsoft.com/office/drawing/2014/main" id="{614F9EF7-81F1-403C-A24D-3EA38288F1F4}"/>
            </a:ext>
          </a:extLst>
        </xdr:cNvPr>
        <xdr:cNvSpPr/>
      </xdr:nvSpPr>
      <xdr:spPr>
        <a:xfrm>
          <a:off x="2286000" y="139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23193</xdr:rowOff>
    </xdr:from>
    <xdr:ext cx="762000" cy="259045"/>
    <xdr:sp macro="" textlink="">
      <xdr:nvSpPr>
        <xdr:cNvPr id="219" name="テキスト ボックス 218">
          <a:extLst>
            <a:ext uri="{FF2B5EF4-FFF2-40B4-BE49-F238E27FC236}">
              <a16:creationId xmlns:a16="http://schemas.microsoft.com/office/drawing/2014/main" id="{11455E9B-DD3A-48EC-9925-F6D37155EB70}"/>
            </a:ext>
          </a:extLst>
        </xdr:cNvPr>
        <xdr:cNvSpPr txBox="1"/>
      </xdr:nvSpPr>
      <xdr:spPr>
        <a:xfrm>
          <a:off x="1955800" y="1408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166500</xdr:rowOff>
    </xdr:from>
    <xdr:to>
      <xdr:col>7</xdr:col>
      <xdr:colOff>31750</xdr:colOff>
      <xdr:row>82</xdr:row>
      <xdr:rowOff>96650</xdr:rowOff>
    </xdr:to>
    <xdr:sp macro="" textlink="">
      <xdr:nvSpPr>
        <xdr:cNvPr id="220" name="楕円 219">
          <a:extLst>
            <a:ext uri="{FF2B5EF4-FFF2-40B4-BE49-F238E27FC236}">
              <a16:creationId xmlns:a16="http://schemas.microsoft.com/office/drawing/2014/main" id="{FC637B44-F58B-42D5-9C18-00B0B253822B}"/>
            </a:ext>
          </a:extLst>
        </xdr:cNvPr>
        <xdr:cNvSpPr/>
      </xdr:nvSpPr>
      <xdr:spPr>
        <a:xfrm>
          <a:off x="1397000" y="140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81427</xdr:rowOff>
    </xdr:from>
    <xdr:ext cx="762000" cy="259045"/>
    <xdr:sp macro="" textlink="">
      <xdr:nvSpPr>
        <xdr:cNvPr id="221" name="テキスト ボックス 220">
          <a:extLst>
            <a:ext uri="{FF2B5EF4-FFF2-40B4-BE49-F238E27FC236}">
              <a16:creationId xmlns:a16="http://schemas.microsoft.com/office/drawing/2014/main" id="{F2827F3D-D9D6-4BD2-8873-DEEAD402D151}"/>
            </a:ext>
          </a:extLst>
        </xdr:cNvPr>
        <xdr:cNvSpPr txBox="1"/>
      </xdr:nvSpPr>
      <xdr:spPr>
        <a:xfrm>
          <a:off x="1066800" y="1414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DC099631-E535-404F-9DD4-BC4EA0F40DA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E21849B6-D57A-4223-89BF-A445EC232D3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D3F0A73C-75CF-4160-A080-C9C32B123E0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90148966-0392-4429-81D6-B99876DEAC1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6C94DCAB-CDDA-436A-9157-E08ED5E9B8D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966026B5-6102-44EA-977E-06847584EA9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91F95C8-5F89-4BDD-9728-462F006F6ED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A630E9F-86AD-40AB-9480-4EE9915D850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BA7F3F52-6AF1-404F-9BC8-57AFB428692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C7CEB668-2EE6-48A9-B7A5-B54E27FC5C4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83263FC6-BEF6-4419-B5F9-AF44D1F05B7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DD9A708-F4DF-4871-95CB-25D80DEE993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47B205AD-469D-467F-AC53-FC6EA2F464C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震災後、任期付職員の採用等による職員構成の変動により、横ばいで推移していた指数がここ数年は増加傾向となり、令和２年度においては前年度と比較して</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ポイント増加した。これは、復旧・復興事業の進捗に伴い、任期付職員の多くが任期満了を迎え、指数増加の職員構成に変化したことが要因である。しかしながら、依然として類似団体の平均値との比較では</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ポイント下回っているため、今後も国・県・地域の民間企業等の給与の状況を踏まえ、より一層の給与の適正化を図っていきたい。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AEA792B1-FA41-4C33-9828-656AE859358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C03499FF-28D3-4DBB-8DFE-5AD5A05F965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70C7C7C7-02E7-4C4B-A3D6-5E8340D6D24C}"/>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39B1A532-25DB-482C-B59B-887D5A441C3E}"/>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D0E09A00-317B-45AF-81BB-C9B93777EC0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8CAF46E4-16DD-40FC-BD4F-D9E1B456E66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F0F4FCF9-A0A6-414F-8FD4-E7494BFF63A3}"/>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D76AD112-7CF6-4410-95AB-13B9700431A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FBC3E849-5E5E-42DF-A37A-4C015DACB4A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E0B5823A-0A55-49A1-BBC8-1385D0D2BB7B}"/>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770CA8AA-EDE0-492B-8ABA-724B96FE3E77}"/>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2E353D0B-3AE2-491F-B1B1-9D02239E9D57}"/>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51FB428B-46CE-49BF-A8D7-392F0BFCE49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B095EC0E-A713-4D79-AA8F-1A6BE3717DD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4B0DC170-993B-4160-964D-EB1ACFB3CB9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76905</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48248AC3-B81A-450E-84D2-15937097695E}"/>
            </a:ext>
          </a:extLst>
        </xdr:cNvPr>
        <xdr:cNvCxnSpPr/>
      </xdr:nvCxnSpPr>
      <xdr:spPr>
        <a:xfrm flipV="1">
          <a:off x="17018000" y="1413580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C0FBBBEB-8A0A-4819-A55F-030B5D81C08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7B429AC9-BF97-4172-B193-3A22868768D5}"/>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163282</xdr:rowOff>
    </xdr:from>
    <xdr:ext cx="762000" cy="259045"/>
    <xdr:sp macro="" textlink="">
      <xdr:nvSpPr>
        <xdr:cNvPr id="253" name="給与水準   （国との比較）最大値テキスト">
          <a:extLst>
            <a:ext uri="{FF2B5EF4-FFF2-40B4-BE49-F238E27FC236}">
              <a16:creationId xmlns:a16="http://schemas.microsoft.com/office/drawing/2014/main" id="{9E7C4CD8-CC20-4402-AC97-84ED6FE26DF6}"/>
            </a:ext>
          </a:extLst>
        </xdr:cNvPr>
        <xdr:cNvSpPr txBox="1"/>
      </xdr:nvSpPr>
      <xdr:spPr>
        <a:xfrm>
          <a:off x="171069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76905</xdr:rowOff>
    </xdr:from>
    <xdr:to>
      <xdr:col>81</xdr:col>
      <xdr:colOff>133350</xdr:colOff>
      <xdr:row>82</xdr:row>
      <xdr:rowOff>76905</xdr:rowOff>
    </xdr:to>
    <xdr:cxnSp macro="">
      <xdr:nvCxnSpPr>
        <xdr:cNvPr id="254" name="直線コネクタ 253">
          <a:extLst>
            <a:ext uri="{FF2B5EF4-FFF2-40B4-BE49-F238E27FC236}">
              <a16:creationId xmlns:a16="http://schemas.microsoft.com/office/drawing/2014/main" id="{1D94FECA-4152-4C18-B20D-F58322315094}"/>
            </a:ext>
          </a:extLst>
        </xdr:cNvPr>
        <xdr:cNvCxnSpPr/>
      </xdr:nvCxnSpPr>
      <xdr:spPr>
        <a:xfrm>
          <a:off x="16929100" y="1413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39511</xdr:rowOff>
    </xdr:from>
    <xdr:to>
      <xdr:col>81</xdr:col>
      <xdr:colOff>44450</xdr:colOff>
      <xdr:row>83</xdr:row>
      <xdr:rowOff>79728</xdr:rowOff>
    </xdr:to>
    <xdr:cxnSp macro="">
      <xdr:nvCxnSpPr>
        <xdr:cNvPr id="255" name="直線コネクタ 254">
          <a:extLst>
            <a:ext uri="{FF2B5EF4-FFF2-40B4-BE49-F238E27FC236}">
              <a16:creationId xmlns:a16="http://schemas.microsoft.com/office/drawing/2014/main" id="{D433673E-9C5B-4989-8E33-185304A008F1}"/>
            </a:ext>
          </a:extLst>
        </xdr:cNvPr>
        <xdr:cNvCxnSpPr/>
      </xdr:nvCxnSpPr>
      <xdr:spPr>
        <a:xfrm>
          <a:off x="16179800" y="142698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9B3F04AA-1FEF-4427-B3F4-E84A0A12623F}"/>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9254414B-5522-4432-92F6-0781E06E7D55}"/>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87489</xdr:rowOff>
    </xdr:from>
    <xdr:to>
      <xdr:col>77</xdr:col>
      <xdr:colOff>44450</xdr:colOff>
      <xdr:row>83</xdr:row>
      <xdr:rowOff>39511</xdr:rowOff>
    </xdr:to>
    <xdr:cxnSp macro="">
      <xdr:nvCxnSpPr>
        <xdr:cNvPr id="258" name="直線コネクタ 257">
          <a:extLst>
            <a:ext uri="{FF2B5EF4-FFF2-40B4-BE49-F238E27FC236}">
              <a16:creationId xmlns:a16="http://schemas.microsoft.com/office/drawing/2014/main" id="{EA6F73E4-BA6E-492B-AA6E-6E8D2C7DF347}"/>
            </a:ext>
          </a:extLst>
        </xdr:cNvPr>
        <xdr:cNvCxnSpPr/>
      </xdr:nvCxnSpPr>
      <xdr:spPr>
        <a:xfrm>
          <a:off x="15290800" y="13974939"/>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9" name="フローチャート: 判断 258">
          <a:extLst>
            <a:ext uri="{FF2B5EF4-FFF2-40B4-BE49-F238E27FC236}">
              <a16:creationId xmlns:a16="http://schemas.microsoft.com/office/drawing/2014/main" id="{3ED7DDCD-A458-4DAD-98AC-D734B61C001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0" name="テキスト ボックス 259">
          <a:extLst>
            <a:ext uri="{FF2B5EF4-FFF2-40B4-BE49-F238E27FC236}">
              <a16:creationId xmlns:a16="http://schemas.microsoft.com/office/drawing/2014/main" id="{66460869-677D-4864-8FB4-C02E3298DE2C}"/>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20461</xdr:rowOff>
    </xdr:from>
    <xdr:to>
      <xdr:col>72</xdr:col>
      <xdr:colOff>203200</xdr:colOff>
      <xdr:row>81</xdr:row>
      <xdr:rowOff>87489</xdr:rowOff>
    </xdr:to>
    <xdr:cxnSp macro="">
      <xdr:nvCxnSpPr>
        <xdr:cNvPr id="261" name="直線コネクタ 260">
          <a:extLst>
            <a:ext uri="{FF2B5EF4-FFF2-40B4-BE49-F238E27FC236}">
              <a16:creationId xmlns:a16="http://schemas.microsoft.com/office/drawing/2014/main" id="{2D2A38BB-08D5-4C4F-9A12-00F97DBBE829}"/>
            </a:ext>
          </a:extLst>
        </xdr:cNvPr>
        <xdr:cNvCxnSpPr/>
      </xdr:nvCxnSpPr>
      <xdr:spPr>
        <a:xfrm>
          <a:off x="14401800" y="139079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2" name="フローチャート: 判断 261">
          <a:extLst>
            <a:ext uri="{FF2B5EF4-FFF2-40B4-BE49-F238E27FC236}">
              <a16:creationId xmlns:a16="http://schemas.microsoft.com/office/drawing/2014/main" id="{7F8A020A-2EB5-462E-AE4A-3C87E0FC8191}"/>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3" name="テキスト ボックス 262">
          <a:extLst>
            <a:ext uri="{FF2B5EF4-FFF2-40B4-BE49-F238E27FC236}">
              <a16:creationId xmlns:a16="http://schemas.microsoft.com/office/drawing/2014/main" id="{2587076B-0542-4325-BE2F-6796C223FD05}"/>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98072</xdr:rowOff>
    </xdr:from>
    <xdr:to>
      <xdr:col>68</xdr:col>
      <xdr:colOff>152400</xdr:colOff>
      <xdr:row>81</xdr:row>
      <xdr:rowOff>20461</xdr:rowOff>
    </xdr:to>
    <xdr:cxnSp macro="">
      <xdr:nvCxnSpPr>
        <xdr:cNvPr id="264" name="直線コネクタ 263">
          <a:extLst>
            <a:ext uri="{FF2B5EF4-FFF2-40B4-BE49-F238E27FC236}">
              <a16:creationId xmlns:a16="http://schemas.microsoft.com/office/drawing/2014/main" id="{D353A636-77CA-428C-8417-6E18994601B4}"/>
            </a:ext>
          </a:extLst>
        </xdr:cNvPr>
        <xdr:cNvCxnSpPr/>
      </xdr:nvCxnSpPr>
      <xdr:spPr>
        <a:xfrm>
          <a:off x="13512800" y="138140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5" name="フローチャート: 判断 264">
          <a:extLst>
            <a:ext uri="{FF2B5EF4-FFF2-40B4-BE49-F238E27FC236}">
              <a16:creationId xmlns:a16="http://schemas.microsoft.com/office/drawing/2014/main" id="{003D3BC0-59F2-4DD0-B346-C031E4D37031}"/>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6" name="テキスト ボックス 265">
          <a:extLst>
            <a:ext uri="{FF2B5EF4-FFF2-40B4-BE49-F238E27FC236}">
              <a16:creationId xmlns:a16="http://schemas.microsoft.com/office/drawing/2014/main" id="{4E56C6F3-DB3E-4FBD-A90C-C54FC72B6178}"/>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7" name="フローチャート: 判断 266">
          <a:extLst>
            <a:ext uri="{FF2B5EF4-FFF2-40B4-BE49-F238E27FC236}">
              <a16:creationId xmlns:a16="http://schemas.microsoft.com/office/drawing/2014/main" id="{C387CCD1-2489-481C-86D3-8D13A3A16B38}"/>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8" name="テキスト ボックス 267">
          <a:extLst>
            <a:ext uri="{FF2B5EF4-FFF2-40B4-BE49-F238E27FC236}">
              <a16:creationId xmlns:a16="http://schemas.microsoft.com/office/drawing/2014/main" id="{A5AF5A75-ADA7-48E1-AF69-41DE7C85C6ED}"/>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1142FFA-8C01-43C7-9277-4559744F272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1549C47-7148-4073-AF7C-20F84EDEF38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341CD8C-9B0D-4C33-8FC9-F8DE40B9B4E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7CC393C-0A0F-48D1-8C42-3BDA985A1F7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B9E01C2-9FE8-4EE7-868F-A6EBE466E4D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4" name="楕円 273">
          <a:extLst>
            <a:ext uri="{FF2B5EF4-FFF2-40B4-BE49-F238E27FC236}">
              <a16:creationId xmlns:a16="http://schemas.microsoft.com/office/drawing/2014/main" id="{53819FE7-6AED-45BB-8F25-C9D538898B59}"/>
            </a:ext>
          </a:extLst>
        </xdr:cNvPr>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5" name="給与水準   （国との比較）該当値テキスト">
          <a:extLst>
            <a:ext uri="{FF2B5EF4-FFF2-40B4-BE49-F238E27FC236}">
              <a16:creationId xmlns:a16="http://schemas.microsoft.com/office/drawing/2014/main" id="{725185A2-E32E-4A32-9A26-469C25DCA2B0}"/>
            </a:ext>
          </a:extLst>
        </xdr:cNvPr>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160161</xdr:rowOff>
    </xdr:from>
    <xdr:to>
      <xdr:col>77</xdr:col>
      <xdr:colOff>95250</xdr:colOff>
      <xdr:row>83</xdr:row>
      <xdr:rowOff>90311</xdr:rowOff>
    </xdr:to>
    <xdr:sp macro="" textlink="">
      <xdr:nvSpPr>
        <xdr:cNvPr id="276" name="楕円 275">
          <a:extLst>
            <a:ext uri="{FF2B5EF4-FFF2-40B4-BE49-F238E27FC236}">
              <a16:creationId xmlns:a16="http://schemas.microsoft.com/office/drawing/2014/main" id="{02FCECEB-C03A-4565-8CC0-610F11FE43F7}"/>
            </a:ext>
          </a:extLst>
        </xdr:cNvPr>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100488</xdr:rowOff>
    </xdr:from>
    <xdr:ext cx="736600" cy="259045"/>
    <xdr:sp macro="" textlink="">
      <xdr:nvSpPr>
        <xdr:cNvPr id="277" name="テキスト ボックス 276">
          <a:extLst>
            <a:ext uri="{FF2B5EF4-FFF2-40B4-BE49-F238E27FC236}">
              <a16:creationId xmlns:a16="http://schemas.microsoft.com/office/drawing/2014/main" id="{B8A64546-0A52-4CE7-BDB8-6BBBC329E4F9}"/>
            </a:ext>
          </a:extLst>
        </xdr:cNvPr>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36689</xdr:rowOff>
    </xdr:from>
    <xdr:to>
      <xdr:col>73</xdr:col>
      <xdr:colOff>44450</xdr:colOff>
      <xdr:row>81</xdr:row>
      <xdr:rowOff>138289</xdr:rowOff>
    </xdr:to>
    <xdr:sp macro="" textlink="">
      <xdr:nvSpPr>
        <xdr:cNvPr id="278" name="楕円 277">
          <a:extLst>
            <a:ext uri="{FF2B5EF4-FFF2-40B4-BE49-F238E27FC236}">
              <a16:creationId xmlns:a16="http://schemas.microsoft.com/office/drawing/2014/main" id="{BF206FC6-C490-4DDC-B0C5-19400F7399BD}"/>
            </a:ext>
          </a:extLst>
        </xdr:cNvPr>
        <xdr:cNvSpPr/>
      </xdr:nvSpPr>
      <xdr:spPr>
        <a:xfrm>
          <a:off x="15240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148466</xdr:rowOff>
    </xdr:from>
    <xdr:ext cx="762000" cy="259045"/>
    <xdr:sp macro="" textlink="">
      <xdr:nvSpPr>
        <xdr:cNvPr id="279" name="テキスト ボックス 278">
          <a:extLst>
            <a:ext uri="{FF2B5EF4-FFF2-40B4-BE49-F238E27FC236}">
              <a16:creationId xmlns:a16="http://schemas.microsoft.com/office/drawing/2014/main" id="{FB79BC00-7ABA-418D-8E63-F17DFE2C46F5}"/>
            </a:ext>
          </a:extLst>
        </xdr:cNvPr>
        <xdr:cNvSpPr txBox="1"/>
      </xdr:nvSpPr>
      <xdr:spPr>
        <a:xfrm>
          <a:off x="14909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141111</xdr:rowOff>
    </xdr:from>
    <xdr:to>
      <xdr:col>68</xdr:col>
      <xdr:colOff>203200</xdr:colOff>
      <xdr:row>81</xdr:row>
      <xdr:rowOff>71261</xdr:rowOff>
    </xdr:to>
    <xdr:sp macro="" textlink="">
      <xdr:nvSpPr>
        <xdr:cNvPr id="280" name="楕円 279">
          <a:extLst>
            <a:ext uri="{FF2B5EF4-FFF2-40B4-BE49-F238E27FC236}">
              <a16:creationId xmlns:a16="http://schemas.microsoft.com/office/drawing/2014/main" id="{5FC3B4EE-FF68-4186-992E-92DF2E70AD80}"/>
            </a:ext>
          </a:extLst>
        </xdr:cNvPr>
        <xdr:cNvSpPr/>
      </xdr:nvSpPr>
      <xdr:spPr>
        <a:xfrm>
          <a:off x="14351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81438</xdr:rowOff>
    </xdr:from>
    <xdr:ext cx="762000" cy="259045"/>
    <xdr:sp macro="" textlink="">
      <xdr:nvSpPr>
        <xdr:cNvPr id="281" name="テキスト ボックス 280">
          <a:extLst>
            <a:ext uri="{FF2B5EF4-FFF2-40B4-BE49-F238E27FC236}">
              <a16:creationId xmlns:a16="http://schemas.microsoft.com/office/drawing/2014/main" id="{E2EDD268-84E4-4C30-8397-BA0EEC3F53FC}"/>
            </a:ext>
          </a:extLst>
        </xdr:cNvPr>
        <xdr:cNvSpPr txBox="1"/>
      </xdr:nvSpPr>
      <xdr:spPr>
        <a:xfrm>
          <a:off x="14020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47272</xdr:rowOff>
    </xdr:from>
    <xdr:to>
      <xdr:col>64</xdr:col>
      <xdr:colOff>152400</xdr:colOff>
      <xdr:row>80</xdr:row>
      <xdr:rowOff>148872</xdr:rowOff>
    </xdr:to>
    <xdr:sp macro="" textlink="">
      <xdr:nvSpPr>
        <xdr:cNvPr id="282" name="楕円 281">
          <a:extLst>
            <a:ext uri="{FF2B5EF4-FFF2-40B4-BE49-F238E27FC236}">
              <a16:creationId xmlns:a16="http://schemas.microsoft.com/office/drawing/2014/main" id="{03F1BBDC-72A4-416B-A9F4-09449CF8D327}"/>
            </a:ext>
          </a:extLst>
        </xdr:cNvPr>
        <xdr:cNvSpPr/>
      </xdr:nvSpPr>
      <xdr:spPr>
        <a:xfrm>
          <a:off x="13462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159049</xdr:rowOff>
    </xdr:from>
    <xdr:ext cx="762000" cy="259045"/>
    <xdr:sp macro="" textlink="">
      <xdr:nvSpPr>
        <xdr:cNvPr id="283" name="テキスト ボックス 282">
          <a:extLst>
            <a:ext uri="{FF2B5EF4-FFF2-40B4-BE49-F238E27FC236}">
              <a16:creationId xmlns:a16="http://schemas.microsoft.com/office/drawing/2014/main" id="{973ECE74-E485-4B8F-B3C5-0098C7933B31}"/>
            </a:ext>
          </a:extLst>
        </xdr:cNvPr>
        <xdr:cNvSpPr txBox="1"/>
      </xdr:nvSpPr>
      <xdr:spPr>
        <a:xfrm>
          <a:off x="13131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4AAAC1AF-3ECA-4D02-A34F-06B7CA1A974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46088E5C-4BD9-4484-996F-EEED119A4A6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B28F51DD-A9AB-472E-9384-0105500DE91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B7A20006-B67F-4E1E-A0F8-09A9E8FF811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B21581E8-6AB9-4BFF-9E1E-3B6704C7748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F39CA8C6-7272-4101-9F09-5B153D92871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9715F4DB-E559-4591-AC65-E3E59841639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C95BD885-996E-4D5F-AAED-2AEEEC57E84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78EF3FDD-3C73-43C0-864D-54FDC12EA05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F5E5EA79-6BCF-460C-8F39-54CD42A0038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B5C68DCA-C4A9-43E7-A003-05E7EA32B38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F2FC6B95-6BC9-4CE8-B4A0-EBD0C6E9186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698C4D8C-98A0-4D5B-9477-DD5627F5530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定員適正化計画に基づき職員数の削減に取り組んできたが、東日本大震災後においては、復旧・復興事業が増加していることから、自治法派遣職員や任期付職員を増やしている状況である。また、住民基本台帳人口も震災後において大きく減少していることもあり、人口千人当たり職員数は類似団体を</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人上回っている。今後においては、復興完了に伴い、自治体派遣職員や任期付職員の採用も縮小となっていく。外部委託の積極的な活用などにより、定員管理の適正化を図り、指数の改善に努めていきたい。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EA995A55-1726-4DBB-B032-1E90006AD30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2C569223-8AD8-4943-B98D-9B8205FE05C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2CEF0FD7-6494-4E4C-A78A-B8BF3836F19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60EEB906-EF48-4AD8-9B29-6BC14A81C6FE}"/>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FCA8FE19-CEE7-4D37-872F-F56691B6927D}"/>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4556EB5A-05F5-44AA-96A5-1BFB6E6C209A}"/>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43881BEC-ABF4-41CC-BC46-8F38D94B2F5D}"/>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46C5D89C-C33C-45BE-A3AD-ACB7BE3942C4}"/>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88B20682-0FB3-4546-8A77-63E0796CDBE4}"/>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93CDFEBB-E113-47EC-867F-683A4B17DACC}"/>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7DB21D71-AEC9-4E08-8544-0B79D5977094}"/>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E539CABC-9418-46DD-8EE3-FCD0899F34AD}"/>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BE8A03A8-E0C7-4C6F-809A-E41E6DF00F38}"/>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7FDEE90A-8FD4-4DA5-8CB9-41AA7685603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B4FDD41-5EA9-4057-ADC8-6A9200E48398}"/>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123A781E-8F09-43A9-B5E6-8B7D777D25A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2C3C47EB-1836-4A6D-8C6F-3D6A227D81B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4819656A-D13C-40AE-A360-435F60EEE14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5" name="直線コネクタ 314">
          <a:extLst>
            <a:ext uri="{FF2B5EF4-FFF2-40B4-BE49-F238E27FC236}">
              <a16:creationId xmlns:a16="http://schemas.microsoft.com/office/drawing/2014/main" id="{51152B68-DFA1-4534-8108-113190BD6A43}"/>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6" name="定員管理の状況最小値テキスト">
          <a:extLst>
            <a:ext uri="{FF2B5EF4-FFF2-40B4-BE49-F238E27FC236}">
              <a16:creationId xmlns:a16="http://schemas.microsoft.com/office/drawing/2014/main" id="{A9FC672A-4D01-4C42-8645-F081D5521E23}"/>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7" name="直線コネクタ 316">
          <a:extLst>
            <a:ext uri="{FF2B5EF4-FFF2-40B4-BE49-F238E27FC236}">
              <a16:creationId xmlns:a16="http://schemas.microsoft.com/office/drawing/2014/main" id="{F488137F-4B94-4DD1-B05B-1F66B7E504FB}"/>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AADF17-48E2-418C-A13D-D5C6D98901E7}"/>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53A22671-137B-41CC-ABA9-47BB3BD284E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129722</xdr:rowOff>
    </xdr:from>
    <xdr:to>
      <xdr:col>81</xdr:col>
      <xdr:colOff>44450</xdr:colOff>
      <xdr:row>61</xdr:row>
      <xdr:rowOff>145234</xdr:rowOff>
    </xdr:to>
    <xdr:cxnSp macro="">
      <xdr:nvCxnSpPr>
        <xdr:cNvPr id="320" name="直線コネクタ 319">
          <a:extLst>
            <a:ext uri="{FF2B5EF4-FFF2-40B4-BE49-F238E27FC236}">
              <a16:creationId xmlns:a16="http://schemas.microsoft.com/office/drawing/2014/main" id="{FC601565-83CD-46BC-A8B6-554DD792FDD3}"/>
            </a:ext>
          </a:extLst>
        </xdr:cNvPr>
        <xdr:cNvCxnSpPr/>
      </xdr:nvCxnSpPr>
      <xdr:spPr>
        <a:xfrm>
          <a:off x="16179800" y="10588172"/>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1" name="定員管理の状況平均値テキスト">
          <a:extLst>
            <a:ext uri="{FF2B5EF4-FFF2-40B4-BE49-F238E27FC236}">
              <a16:creationId xmlns:a16="http://schemas.microsoft.com/office/drawing/2014/main" id="{053496CC-891A-4C87-B274-EBCFF02F5B2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2" name="フローチャート: 判断 321">
          <a:extLst>
            <a:ext uri="{FF2B5EF4-FFF2-40B4-BE49-F238E27FC236}">
              <a16:creationId xmlns:a16="http://schemas.microsoft.com/office/drawing/2014/main" id="{4B185B2F-6854-4BFB-8CDA-828B69ED64AC}"/>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129722</xdr:rowOff>
    </xdr:from>
    <xdr:to>
      <xdr:col>77</xdr:col>
      <xdr:colOff>44450</xdr:colOff>
      <xdr:row>61</xdr:row>
      <xdr:rowOff>167640</xdr:rowOff>
    </xdr:to>
    <xdr:cxnSp macro="">
      <xdr:nvCxnSpPr>
        <xdr:cNvPr id="323" name="直線コネクタ 322">
          <a:extLst>
            <a:ext uri="{FF2B5EF4-FFF2-40B4-BE49-F238E27FC236}">
              <a16:creationId xmlns:a16="http://schemas.microsoft.com/office/drawing/2014/main" id="{466E820C-5B23-42A5-9165-72A85899B6C2}"/>
            </a:ext>
          </a:extLst>
        </xdr:cNvPr>
        <xdr:cNvCxnSpPr/>
      </xdr:nvCxnSpPr>
      <xdr:spPr>
        <a:xfrm flipV="1">
          <a:off x="15290800" y="1058817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4" name="フローチャート: 判断 323">
          <a:extLst>
            <a:ext uri="{FF2B5EF4-FFF2-40B4-BE49-F238E27FC236}">
              <a16:creationId xmlns:a16="http://schemas.microsoft.com/office/drawing/2014/main" id="{B2F597C1-9566-4520-9CF6-1B1E7EA3E2B6}"/>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5" name="テキスト ボックス 324">
          <a:extLst>
            <a:ext uri="{FF2B5EF4-FFF2-40B4-BE49-F238E27FC236}">
              <a16:creationId xmlns:a16="http://schemas.microsoft.com/office/drawing/2014/main" id="{8D87F1D5-7E81-487A-82EA-8BE7CC4BEDE3}"/>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61</xdr:row>
      <xdr:rowOff>167640</xdr:rowOff>
    </xdr:to>
    <xdr:cxnSp macro="">
      <xdr:nvCxnSpPr>
        <xdr:cNvPr id="326" name="直線コネクタ 325">
          <a:extLst>
            <a:ext uri="{FF2B5EF4-FFF2-40B4-BE49-F238E27FC236}">
              <a16:creationId xmlns:a16="http://schemas.microsoft.com/office/drawing/2014/main" id="{3D3E696B-05DF-4FFC-A77F-543FEF52AD49}"/>
            </a:ext>
          </a:extLst>
        </xdr:cNvPr>
        <xdr:cNvCxnSpPr/>
      </xdr:nvCxnSpPr>
      <xdr:spPr>
        <a:xfrm>
          <a:off x="14401800" y="1061919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7" name="フローチャート: 判断 326">
          <a:extLst>
            <a:ext uri="{FF2B5EF4-FFF2-40B4-BE49-F238E27FC236}">
              <a16:creationId xmlns:a16="http://schemas.microsoft.com/office/drawing/2014/main" id="{BC9D9A20-6868-4368-B619-AEEF19E8D0DD}"/>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28" name="テキスト ボックス 327">
          <a:extLst>
            <a:ext uri="{FF2B5EF4-FFF2-40B4-BE49-F238E27FC236}">
              <a16:creationId xmlns:a16="http://schemas.microsoft.com/office/drawing/2014/main" id="{CF730B15-01EE-4AAC-9166-024CE07FA2AB}"/>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160746</xdr:rowOff>
    </xdr:from>
    <xdr:to>
      <xdr:col>68</xdr:col>
      <xdr:colOff>152400</xdr:colOff>
      <xdr:row>62</xdr:row>
      <xdr:rowOff>22044</xdr:rowOff>
    </xdr:to>
    <xdr:cxnSp macro="">
      <xdr:nvCxnSpPr>
        <xdr:cNvPr id="329" name="直線コネクタ 328">
          <a:extLst>
            <a:ext uri="{FF2B5EF4-FFF2-40B4-BE49-F238E27FC236}">
              <a16:creationId xmlns:a16="http://schemas.microsoft.com/office/drawing/2014/main" id="{71BC93CB-DCC2-46DC-A9B9-BC58DBBE4CB2}"/>
            </a:ext>
          </a:extLst>
        </xdr:cNvPr>
        <xdr:cNvCxnSpPr/>
      </xdr:nvCxnSpPr>
      <xdr:spPr>
        <a:xfrm flipV="1">
          <a:off x="13512800" y="10619196"/>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0" name="フローチャート: 判断 329">
          <a:extLst>
            <a:ext uri="{FF2B5EF4-FFF2-40B4-BE49-F238E27FC236}">
              <a16:creationId xmlns:a16="http://schemas.microsoft.com/office/drawing/2014/main" id="{D82ADA0D-8A00-4BB7-9FFA-3E72ABE5FF5D}"/>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1" name="テキスト ボックス 330">
          <a:extLst>
            <a:ext uri="{FF2B5EF4-FFF2-40B4-BE49-F238E27FC236}">
              <a16:creationId xmlns:a16="http://schemas.microsoft.com/office/drawing/2014/main" id="{42490CFD-798C-4338-BEF1-0DE2D3157585}"/>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2" name="フローチャート: 判断 331">
          <a:extLst>
            <a:ext uri="{FF2B5EF4-FFF2-40B4-BE49-F238E27FC236}">
              <a16:creationId xmlns:a16="http://schemas.microsoft.com/office/drawing/2014/main" id="{AEAA3C8D-1C8D-4D42-BC83-AFB91E39384F}"/>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3" name="テキスト ボックス 332">
          <a:extLst>
            <a:ext uri="{FF2B5EF4-FFF2-40B4-BE49-F238E27FC236}">
              <a16:creationId xmlns:a16="http://schemas.microsoft.com/office/drawing/2014/main" id="{3CFB2FB7-178F-42B6-84C1-004DA43D73A8}"/>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6F05CBC-E074-4938-8F8C-34EF34C2C02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51631E2-3A4C-4F9C-A559-0D4391EB68D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84EF604-8509-43E4-8586-169E3D687E9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B201449-0792-4BC5-9AEB-944A5CBA4FB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34D6BE3-647E-490E-A4EE-5411786CB2D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94434</xdr:rowOff>
    </xdr:from>
    <xdr:to>
      <xdr:col>81</xdr:col>
      <xdr:colOff>95250</xdr:colOff>
      <xdr:row>62</xdr:row>
      <xdr:rowOff>24584</xdr:rowOff>
    </xdr:to>
    <xdr:sp macro="" textlink="">
      <xdr:nvSpPr>
        <xdr:cNvPr id="339" name="楕円 338">
          <a:extLst>
            <a:ext uri="{FF2B5EF4-FFF2-40B4-BE49-F238E27FC236}">
              <a16:creationId xmlns:a16="http://schemas.microsoft.com/office/drawing/2014/main" id="{FB90C3AC-2C6E-425B-9109-3563A5960FE3}"/>
            </a:ext>
          </a:extLst>
        </xdr:cNvPr>
        <xdr:cNvSpPr/>
      </xdr:nvSpPr>
      <xdr:spPr>
        <a:xfrm>
          <a:off x="169672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66511</xdr:rowOff>
    </xdr:from>
    <xdr:ext cx="762000" cy="259045"/>
    <xdr:sp macro="" textlink="">
      <xdr:nvSpPr>
        <xdr:cNvPr id="340" name="定員管理の状況該当値テキスト">
          <a:extLst>
            <a:ext uri="{FF2B5EF4-FFF2-40B4-BE49-F238E27FC236}">
              <a16:creationId xmlns:a16="http://schemas.microsoft.com/office/drawing/2014/main" id="{E1744659-0CB5-4147-8AC5-1131134C176F}"/>
            </a:ext>
          </a:extLst>
        </xdr:cNvPr>
        <xdr:cNvSpPr txBox="1"/>
      </xdr:nvSpPr>
      <xdr:spPr>
        <a:xfrm>
          <a:off x="17106900" y="1052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78922</xdr:rowOff>
    </xdr:from>
    <xdr:to>
      <xdr:col>77</xdr:col>
      <xdr:colOff>95250</xdr:colOff>
      <xdr:row>62</xdr:row>
      <xdr:rowOff>9072</xdr:rowOff>
    </xdr:to>
    <xdr:sp macro="" textlink="">
      <xdr:nvSpPr>
        <xdr:cNvPr id="341" name="楕円 340">
          <a:extLst>
            <a:ext uri="{FF2B5EF4-FFF2-40B4-BE49-F238E27FC236}">
              <a16:creationId xmlns:a16="http://schemas.microsoft.com/office/drawing/2014/main" id="{7D9F013B-96FC-4BEE-AA7B-8B8626ED22F0}"/>
            </a:ext>
          </a:extLst>
        </xdr:cNvPr>
        <xdr:cNvSpPr/>
      </xdr:nvSpPr>
      <xdr:spPr>
        <a:xfrm>
          <a:off x="16129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165299</xdr:rowOff>
    </xdr:from>
    <xdr:ext cx="736600" cy="259045"/>
    <xdr:sp macro="" textlink="">
      <xdr:nvSpPr>
        <xdr:cNvPr id="342" name="テキスト ボックス 341">
          <a:extLst>
            <a:ext uri="{FF2B5EF4-FFF2-40B4-BE49-F238E27FC236}">
              <a16:creationId xmlns:a16="http://schemas.microsoft.com/office/drawing/2014/main" id="{58621557-A6B0-4B56-A7CA-A86D5D884C3C}"/>
            </a:ext>
          </a:extLst>
        </xdr:cNvPr>
        <xdr:cNvSpPr txBox="1"/>
      </xdr:nvSpPr>
      <xdr:spPr>
        <a:xfrm>
          <a:off x="15798800" y="1062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116840</xdr:rowOff>
    </xdr:from>
    <xdr:to>
      <xdr:col>73</xdr:col>
      <xdr:colOff>44450</xdr:colOff>
      <xdr:row>62</xdr:row>
      <xdr:rowOff>46990</xdr:rowOff>
    </xdr:to>
    <xdr:sp macro="" textlink="">
      <xdr:nvSpPr>
        <xdr:cNvPr id="343" name="楕円 342">
          <a:extLst>
            <a:ext uri="{FF2B5EF4-FFF2-40B4-BE49-F238E27FC236}">
              <a16:creationId xmlns:a16="http://schemas.microsoft.com/office/drawing/2014/main" id="{DC44B2E3-4B95-4A89-B3A3-5A1D5C5DF9A6}"/>
            </a:ext>
          </a:extLst>
        </xdr:cNvPr>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31767</xdr:rowOff>
    </xdr:from>
    <xdr:ext cx="762000" cy="259045"/>
    <xdr:sp macro="" textlink="">
      <xdr:nvSpPr>
        <xdr:cNvPr id="344" name="テキスト ボックス 343">
          <a:extLst>
            <a:ext uri="{FF2B5EF4-FFF2-40B4-BE49-F238E27FC236}">
              <a16:creationId xmlns:a16="http://schemas.microsoft.com/office/drawing/2014/main" id="{0759F5AA-C66B-40E3-A968-961B97335F5C}"/>
            </a:ext>
          </a:extLst>
        </xdr:cNvPr>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109946</xdr:rowOff>
    </xdr:from>
    <xdr:to>
      <xdr:col>68</xdr:col>
      <xdr:colOff>203200</xdr:colOff>
      <xdr:row>62</xdr:row>
      <xdr:rowOff>40096</xdr:rowOff>
    </xdr:to>
    <xdr:sp macro="" textlink="">
      <xdr:nvSpPr>
        <xdr:cNvPr id="345" name="楕円 344">
          <a:extLst>
            <a:ext uri="{FF2B5EF4-FFF2-40B4-BE49-F238E27FC236}">
              <a16:creationId xmlns:a16="http://schemas.microsoft.com/office/drawing/2014/main" id="{F4A06CBA-18CD-4132-94B6-29A4700339DC}"/>
            </a:ext>
          </a:extLst>
        </xdr:cNvPr>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24873</xdr:rowOff>
    </xdr:from>
    <xdr:ext cx="762000" cy="259045"/>
    <xdr:sp macro="" textlink="">
      <xdr:nvSpPr>
        <xdr:cNvPr id="346" name="テキスト ボックス 345">
          <a:extLst>
            <a:ext uri="{FF2B5EF4-FFF2-40B4-BE49-F238E27FC236}">
              <a16:creationId xmlns:a16="http://schemas.microsoft.com/office/drawing/2014/main" id="{33481543-1633-4CEE-A194-4662E2B07D05}"/>
            </a:ext>
          </a:extLst>
        </xdr:cNvPr>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142694</xdr:rowOff>
    </xdr:from>
    <xdr:to>
      <xdr:col>64</xdr:col>
      <xdr:colOff>152400</xdr:colOff>
      <xdr:row>62</xdr:row>
      <xdr:rowOff>72844</xdr:rowOff>
    </xdr:to>
    <xdr:sp macro="" textlink="">
      <xdr:nvSpPr>
        <xdr:cNvPr id="347" name="楕円 346">
          <a:extLst>
            <a:ext uri="{FF2B5EF4-FFF2-40B4-BE49-F238E27FC236}">
              <a16:creationId xmlns:a16="http://schemas.microsoft.com/office/drawing/2014/main" id="{4554AFE1-AFD4-4F89-A3F2-653629B4C7C4}"/>
            </a:ext>
          </a:extLst>
        </xdr:cNvPr>
        <xdr:cNvSpPr/>
      </xdr:nvSpPr>
      <xdr:spPr>
        <a:xfrm>
          <a:off x="13462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57621</xdr:rowOff>
    </xdr:from>
    <xdr:ext cx="762000" cy="259045"/>
    <xdr:sp macro="" textlink="">
      <xdr:nvSpPr>
        <xdr:cNvPr id="348" name="テキスト ボックス 347">
          <a:extLst>
            <a:ext uri="{FF2B5EF4-FFF2-40B4-BE49-F238E27FC236}">
              <a16:creationId xmlns:a16="http://schemas.microsoft.com/office/drawing/2014/main" id="{3681973E-12E0-4A39-88B8-FE9EA26AADF4}"/>
            </a:ext>
          </a:extLst>
        </xdr:cNvPr>
        <xdr:cNvSpPr txBox="1"/>
      </xdr:nvSpPr>
      <xdr:spPr>
        <a:xfrm>
          <a:off x="13131800" y="1068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770FCC82-8BE4-44D7-ACF5-E638A0C1E6B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DE8834D6-5159-4EA8-AEBA-BA1C8AF662F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DD983D31-27DA-4FAB-B3C9-77AAC3F3397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6D025E57-C9D4-4B9F-B30D-538722AF324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A3DDD952-77E2-4357-A8A8-1D0AE6B0880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590F542E-7ADC-40F0-B7EF-03B304FD04E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268A9B5-76DE-442B-BCD1-B33C8155F33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CCA95150-1418-4E28-8D08-BA303E23AC6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52DC44B3-3A1A-4806-A078-4B1A22B5170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29D7B897-9146-4B07-87CB-90B4B5ED64B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D76E5811-6359-4EE2-B68A-A584D8A3A464}"/>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EA16FCC5-7DA6-4CEE-95F7-8EB3CEDD08B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8DADE75C-8788-4CCB-AB9F-6B1E2088BA3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実質公債費比率については、前年度比</a:t>
          </a:r>
          <a:r>
            <a:rPr kumimoji="1" lang="en-US" altLang="ja-JP" sz="900">
              <a:solidFill>
                <a:schemeClr val="dk1"/>
              </a:solidFill>
              <a:effectLst/>
              <a:latin typeface="+mn-lt"/>
              <a:ea typeface="+mn-ea"/>
              <a:cs typeface="+mn-cs"/>
            </a:rPr>
            <a:t>0.2</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の</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％となり、類似団体平均よりも</a:t>
          </a:r>
          <a:r>
            <a:rPr kumimoji="1" lang="en-US" altLang="ja-JP" sz="900">
              <a:solidFill>
                <a:schemeClr val="dk1"/>
              </a:solidFill>
              <a:effectLst/>
              <a:latin typeface="+mn-lt"/>
              <a:ea typeface="+mn-ea"/>
              <a:cs typeface="+mn-cs"/>
            </a:rPr>
            <a:t>1.4</a:t>
          </a:r>
          <a:r>
            <a:rPr kumimoji="1" lang="ja-JP" altLang="ja-JP" sz="900">
              <a:solidFill>
                <a:schemeClr val="dk1"/>
              </a:solidFill>
              <a:effectLst/>
              <a:latin typeface="+mn-lt"/>
              <a:ea typeface="+mn-ea"/>
              <a:cs typeface="+mn-cs"/>
            </a:rPr>
            <a:t>ポイント下回った。</a:t>
          </a:r>
          <a:r>
            <a:rPr kumimoji="1" lang="ja-JP" altLang="en-US" sz="900">
              <a:solidFill>
                <a:srgbClr val="FF0000"/>
              </a:solidFill>
              <a:effectLst/>
              <a:latin typeface="+mn-lt"/>
              <a:ea typeface="+mn-ea"/>
              <a:cs typeface="+mn-cs"/>
            </a:rPr>
            <a:t>平成</a:t>
          </a:r>
          <a:r>
            <a:rPr kumimoji="1" lang="en-US" altLang="ja-JP" sz="900">
              <a:solidFill>
                <a:srgbClr val="FF0000"/>
              </a:solidFill>
              <a:effectLst/>
              <a:latin typeface="+mn-lt"/>
              <a:ea typeface="+mn-ea"/>
              <a:cs typeface="+mn-cs"/>
            </a:rPr>
            <a:t>29</a:t>
          </a:r>
          <a:r>
            <a:rPr kumimoji="1" lang="ja-JP" altLang="en-US" sz="900">
              <a:solidFill>
                <a:srgbClr val="FF0000"/>
              </a:solidFill>
              <a:effectLst/>
              <a:latin typeface="+mn-lt"/>
              <a:ea typeface="+mn-ea"/>
              <a:cs typeface="+mn-cs"/>
            </a:rPr>
            <a:t>年度と令和</a:t>
          </a:r>
          <a:r>
            <a:rPr kumimoji="1" lang="en-US" altLang="ja-JP" sz="900">
              <a:solidFill>
                <a:srgbClr val="FF0000"/>
              </a:solidFill>
              <a:effectLst/>
              <a:latin typeface="+mn-lt"/>
              <a:ea typeface="+mn-ea"/>
              <a:cs typeface="+mn-cs"/>
            </a:rPr>
            <a:t>2</a:t>
          </a:r>
          <a:r>
            <a:rPr kumimoji="1" lang="ja-JP" altLang="en-US" sz="900">
              <a:solidFill>
                <a:srgbClr val="FF0000"/>
              </a:solidFill>
              <a:effectLst/>
              <a:latin typeface="+mn-lt"/>
              <a:ea typeface="+mn-ea"/>
              <a:cs typeface="+mn-cs"/>
            </a:rPr>
            <a:t>年度比較において、算定上の分母となる標準財政規模は、平成</a:t>
          </a:r>
          <a:r>
            <a:rPr kumimoji="1" lang="en-US" altLang="ja-JP" sz="900">
              <a:solidFill>
                <a:srgbClr val="FF0000"/>
              </a:solidFill>
              <a:effectLst/>
              <a:latin typeface="+mn-lt"/>
              <a:ea typeface="+mn-ea"/>
              <a:cs typeface="+mn-cs"/>
            </a:rPr>
            <a:t>29</a:t>
          </a:r>
          <a:r>
            <a:rPr kumimoji="1" lang="ja-JP" altLang="en-US" sz="900">
              <a:solidFill>
                <a:srgbClr val="FF0000"/>
              </a:solidFill>
              <a:effectLst/>
              <a:latin typeface="+mn-lt"/>
              <a:ea typeface="+mn-ea"/>
              <a:cs typeface="+mn-cs"/>
            </a:rPr>
            <a:t>年度対して</a:t>
          </a:r>
          <a:r>
            <a:rPr kumimoji="1" lang="en-US" altLang="ja-JP" sz="900">
              <a:solidFill>
                <a:srgbClr val="FF0000"/>
              </a:solidFill>
              <a:effectLst/>
              <a:latin typeface="+mn-lt"/>
              <a:ea typeface="+mn-ea"/>
              <a:cs typeface="+mn-cs"/>
            </a:rPr>
            <a:t>416</a:t>
          </a:r>
          <a:r>
            <a:rPr kumimoji="1" lang="ja-JP" altLang="en-US" sz="900">
              <a:solidFill>
                <a:srgbClr val="FF0000"/>
              </a:solidFill>
              <a:effectLst/>
              <a:latin typeface="+mn-lt"/>
              <a:ea typeface="+mn-ea"/>
              <a:cs typeface="+mn-cs"/>
            </a:rPr>
            <a:t>百万円増加したものの、分子となる一般会計の公債費（元利償還金の額）が</a:t>
          </a:r>
          <a:r>
            <a:rPr kumimoji="1" lang="en-US" altLang="ja-JP" sz="900">
              <a:solidFill>
                <a:srgbClr val="FF0000"/>
              </a:solidFill>
              <a:effectLst/>
              <a:latin typeface="+mn-lt"/>
              <a:ea typeface="+mn-ea"/>
              <a:cs typeface="+mn-cs"/>
            </a:rPr>
            <a:t>34</a:t>
          </a:r>
          <a:r>
            <a:rPr kumimoji="1" lang="ja-JP" altLang="en-US" sz="900">
              <a:solidFill>
                <a:srgbClr val="FF0000"/>
              </a:solidFill>
              <a:effectLst/>
              <a:latin typeface="+mn-lt"/>
              <a:ea typeface="+mn-ea"/>
              <a:cs typeface="+mn-cs"/>
            </a:rPr>
            <a:t>百万円増加したことや公営企業に要する経費の財源とする地方債の償還に充てたと認められる繰入金が</a:t>
          </a:r>
          <a:r>
            <a:rPr kumimoji="1" lang="en-US" altLang="ja-JP" sz="900">
              <a:solidFill>
                <a:srgbClr val="FF0000"/>
              </a:solidFill>
              <a:effectLst/>
              <a:latin typeface="+mn-lt"/>
              <a:ea typeface="+mn-ea"/>
              <a:cs typeface="+mn-cs"/>
            </a:rPr>
            <a:t>9</a:t>
          </a:r>
          <a:r>
            <a:rPr kumimoji="1" lang="ja-JP" altLang="en-US" sz="900">
              <a:solidFill>
                <a:srgbClr val="FF0000"/>
              </a:solidFill>
              <a:effectLst/>
              <a:latin typeface="+mn-lt"/>
              <a:ea typeface="+mn-ea"/>
              <a:cs typeface="+mn-cs"/>
            </a:rPr>
            <a:t>百万円増加したことにより実質公債費比率が増加したものである。</a:t>
          </a:r>
          <a:r>
            <a:rPr kumimoji="1" lang="ja-JP" altLang="ja-JP" sz="900">
              <a:solidFill>
                <a:sysClr val="windowText" lastClr="000000"/>
              </a:solidFill>
              <a:effectLst/>
              <a:latin typeface="+mn-lt"/>
              <a:ea typeface="+mn-ea"/>
              <a:cs typeface="+mn-cs"/>
            </a:rPr>
            <a:t>今後</a:t>
          </a:r>
          <a:r>
            <a:rPr kumimoji="1" lang="ja-JP" altLang="en-US" sz="900">
              <a:solidFill>
                <a:sysClr val="windowText" lastClr="000000"/>
              </a:solidFill>
              <a:effectLst/>
              <a:latin typeface="+mn-lt"/>
              <a:ea typeface="+mn-ea"/>
              <a:cs typeface="+mn-cs"/>
            </a:rPr>
            <a:t>も</a:t>
          </a:r>
          <a:r>
            <a:rPr kumimoji="1" lang="ja-JP" altLang="ja-JP" sz="900">
              <a:solidFill>
                <a:sysClr val="windowText" lastClr="000000"/>
              </a:solidFill>
              <a:effectLst/>
              <a:latin typeface="+mn-lt"/>
              <a:ea typeface="+mn-ea"/>
              <a:cs typeface="+mn-cs"/>
            </a:rPr>
            <a:t>災害公営住宅整備に係る</a:t>
          </a:r>
          <a:r>
            <a:rPr kumimoji="1" lang="ja-JP" altLang="ja-JP" sz="900">
              <a:solidFill>
                <a:schemeClr val="dk1"/>
              </a:solidFill>
              <a:effectLst/>
              <a:latin typeface="+mn-lt"/>
              <a:ea typeface="+mn-ea"/>
              <a:cs typeface="+mn-cs"/>
            </a:rPr>
            <a:t>地方債償還</a:t>
          </a:r>
          <a:r>
            <a:rPr kumimoji="1" lang="ja-JP" altLang="en-US" sz="900">
              <a:solidFill>
                <a:schemeClr val="dk1"/>
              </a:solidFill>
              <a:effectLst/>
              <a:latin typeface="+mn-lt"/>
              <a:ea typeface="+mn-ea"/>
              <a:cs typeface="+mn-cs"/>
            </a:rPr>
            <a:t>をはじめ</a:t>
          </a:r>
          <a:r>
            <a:rPr kumimoji="1" lang="ja-JP" altLang="ja-JP" sz="90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庁舎建設関連事業などにおいて多額の地方債を借入したことから</a:t>
          </a:r>
          <a:r>
            <a:rPr kumimoji="1" lang="ja-JP" altLang="ja-JP" sz="900">
              <a:solidFill>
                <a:schemeClr val="dk1"/>
              </a:solidFill>
              <a:effectLst/>
              <a:latin typeface="+mn-lt"/>
              <a:ea typeface="+mn-ea"/>
              <a:cs typeface="+mn-cs"/>
            </a:rPr>
            <a:t>、一般会計の公債費が増加に転ずる見込みであ</a:t>
          </a:r>
          <a:r>
            <a:rPr kumimoji="1" lang="ja-JP" altLang="en-US" sz="900">
              <a:solidFill>
                <a:schemeClr val="dk1"/>
              </a:solidFill>
              <a:effectLst/>
              <a:latin typeface="+mn-lt"/>
              <a:ea typeface="+mn-ea"/>
              <a:cs typeface="+mn-cs"/>
            </a:rPr>
            <a:t>り、実質公債費比率は上昇すると予想される。町有地及び</a:t>
          </a:r>
          <a:r>
            <a:rPr kumimoji="1" lang="ja-JP" altLang="ja-JP" sz="900">
              <a:solidFill>
                <a:schemeClr val="dk1"/>
              </a:solidFill>
              <a:effectLst/>
              <a:latin typeface="+mn-lt"/>
              <a:ea typeface="+mn-ea"/>
              <a:cs typeface="+mn-cs"/>
            </a:rPr>
            <a:t>工業用地売却</a:t>
          </a:r>
          <a:r>
            <a:rPr kumimoji="1" lang="ja-JP" altLang="en-US" sz="900">
              <a:solidFill>
                <a:schemeClr val="dk1"/>
              </a:solidFill>
              <a:effectLst/>
              <a:latin typeface="+mn-lt"/>
              <a:ea typeface="+mn-ea"/>
              <a:cs typeface="+mn-cs"/>
            </a:rPr>
            <a:t>の促進</a:t>
          </a:r>
          <a:r>
            <a:rPr kumimoji="1" lang="ja-JP" altLang="ja-JP" sz="900">
              <a:solidFill>
                <a:schemeClr val="dk1"/>
              </a:solidFill>
              <a:effectLst/>
              <a:latin typeface="+mn-lt"/>
              <a:ea typeface="+mn-ea"/>
              <a:cs typeface="+mn-cs"/>
            </a:rPr>
            <a:t>を目指すとともに、</a:t>
          </a:r>
          <a:r>
            <a:rPr kumimoji="1" lang="ja-JP" altLang="en-US" sz="900">
              <a:solidFill>
                <a:schemeClr val="dk1"/>
              </a:solidFill>
              <a:effectLst/>
              <a:latin typeface="+mn-lt"/>
              <a:ea typeface="+mn-ea"/>
              <a:cs typeface="+mn-cs"/>
            </a:rPr>
            <a:t>ふるさと納税の</a:t>
          </a:r>
          <a:r>
            <a:rPr kumimoji="1" lang="en-US" altLang="ja-JP" sz="900">
              <a:solidFill>
                <a:schemeClr val="dk1"/>
              </a:solidFill>
              <a:effectLst/>
              <a:latin typeface="+mn-lt"/>
              <a:ea typeface="+mn-ea"/>
              <a:cs typeface="+mn-cs"/>
            </a:rPr>
            <a:t>PR</a:t>
          </a:r>
          <a:r>
            <a:rPr kumimoji="1" lang="ja-JP" altLang="en-US" sz="900">
              <a:solidFill>
                <a:schemeClr val="dk1"/>
              </a:solidFill>
              <a:effectLst/>
              <a:latin typeface="+mn-lt"/>
              <a:ea typeface="+mn-ea"/>
              <a:cs typeface="+mn-cs"/>
            </a:rPr>
            <a:t>などにより財源を確保し、多額の町債発行や基金の取り崩しを抑制していき、</a:t>
          </a:r>
          <a:r>
            <a:rPr kumimoji="1" lang="ja-JP" altLang="ja-JP" sz="900">
              <a:solidFill>
                <a:schemeClr val="dk1"/>
              </a:solidFill>
              <a:effectLst/>
              <a:latin typeface="+mn-lt"/>
              <a:ea typeface="+mn-ea"/>
              <a:cs typeface="+mn-cs"/>
            </a:rPr>
            <a:t>可能な限り地方債に依存しない財政運営を目指す。</a:t>
          </a:r>
          <a:r>
            <a:rPr kumimoji="1" lang="ja-JP" altLang="en-US" sz="900">
              <a:solidFill>
                <a:schemeClr val="dk1"/>
              </a:solidFill>
              <a:effectLst/>
              <a:latin typeface="+mn-lt"/>
              <a:ea typeface="+mn-ea"/>
              <a:cs typeface="+mn-cs"/>
            </a:rPr>
            <a:t>　</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89F3639B-6441-4D68-93D2-E16CCF3C913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3C6B75D0-4857-4AD1-9FFC-706A536D0F7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C10CE826-0C54-4346-9B04-05240B5C11E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50DCCF46-708D-4174-AADF-E9AD220CD738}"/>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36AE071D-C7C0-4302-B11C-088AF2D19CF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A70D7E7A-4459-41AE-AAD6-B0278C325E0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71A96C5D-0075-4141-A72B-0F0CD50A952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58DDDE88-E786-43D2-8A14-9FB55D2734B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9E4DD17D-2484-4068-85D8-05D9C67C867C}"/>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80C19776-FB6E-4F7D-AB22-7D8CE97AE2A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9448EA5E-76E4-42D2-965F-7EF703FA9BE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FF73E602-A578-4B05-9BD5-CFBF959630D4}"/>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21DF8AFA-25FB-47C7-A9B4-035E52E1FDC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0C36556-7875-4381-BFA9-A347F1D6C76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6" name="直線コネクタ 375">
          <a:extLst>
            <a:ext uri="{FF2B5EF4-FFF2-40B4-BE49-F238E27FC236}">
              <a16:creationId xmlns:a16="http://schemas.microsoft.com/office/drawing/2014/main" id="{2A7A8DC7-9856-4705-959E-657AA9C06A22}"/>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7" name="公債費負担の状況最小値テキスト">
          <a:extLst>
            <a:ext uri="{FF2B5EF4-FFF2-40B4-BE49-F238E27FC236}">
              <a16:creationId xmlns:a16="http://schemas.microsoft.com/office/drawing/2014/main" id="{CC41934A-EB20-4CF7-BCD3-FFADF06F916F}"/>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78" name="直線コネクタ 377">
          <a:extLst>
            <a:ext uri="{FF2B5EF4-FFF2-40B4-BE49-F238E27FC236}">
              <a16:creationId xmlns:a16="http://schemas.microsoft.com/office/drawing/2014/main" id="{799669AE-C972-4063-B483-E5FF7B78B93B}"/>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id="{0EFF56CF-B748-4FFC-80B6-BE7630E58736}"/>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a16="http://schemas.microsoft.com/office/drawing/2014/main" id="{EACC202F-6B22-4764-8FC3-D94F48C38673}"/>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127000</xdr:rowOff>
    </xdr:to>
    <xdr:cxnSp macro="">
      <xdr:nvCxnSpPr>
        <xdr:cNvPr id="381" name="直線コネクタ 380">
          <a:extLst>
            <a:ext uri="{FF2B5EF4-FFF2-40B4-BE49-F238E27FC236}">
              <a16:creationId xmlns:a16="http://schemas.microsoft.com/office/drawing/2014/main" id="{371FC0D7-F199-481C-A908-AFBB89ACD6C9}"/>
            </a:ext>
          </a:extLst>
        </xdr:cNvPr>
        <xdr:cNvCxnSpPr/>
      </xdr:nvCxnSpPr>
      <xdr:spPr>
        <a:xfrm>
          <a:off x="16179800" y="696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id="{42AF8935-EE86-446D-8C08-C3B27DCD87FD}"/>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7002FC2F-3BDE-488D-A474-47FA373BFA5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118956</xdr:rowOff>
    </xdr:to>
    <xdr:cxnSp macro="">
      <xdr:nvCxnSpPr>
        <xdr:cNvPr id="384" name="直線コネクタ 383">
          <a:extLst>
            <a:ext uri="{FF2B5EF4-FFF2-40B4-BE49-F238E27FC236}">
              <a16:creationId xmlns:a16="http://schemas.microsoft.com/office/drawing/2014/main" id="{C369E115-85FA-4C16-9172-4B2AEACF9E09}"/>
            </a:ext>
          </a:extLst>
        </xdr:cNvPr>
        <xdr:cNvCxnSpPr/>
      </xdr:nvCxnSpPr>
      <xdr:spPr>
        <a:xfrm flipV="1">
          <a:off x="15290800" y="696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5" name="フローチャート: 判断 384">
          <a:extLst>
            <a:ext uri="{FF2B5EF4-FFF2-40B4-BE49-F238E27FC236}">
              <a16:creationId xmlns:a16="http://schemas.microsoft.com/office/drawing/2014/main" id="{A2C3ECBF-A7CA-4886-B777-555AB09D64FE}"/>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6" name="テキスト ボックス 385">
          <a:extLst>
            <a:ext uri="{FF2B5EF4-FFF2-40B4-BE49-F238E27FC236}">
              <a16:creationId xmlns:a16="http://schemas.microsoft.com/office/drawing/2014/main" id="{CE1746F5-E331-43FB-A1C1-0FDE47FD5F98}"/>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167217</xdr:rowOff>
    </xdr:to>
    <xdr:cxnSp macro="">
      <xdr:nvCxnSpPr>
        <xdr:cNvPr id="387" name="直線コネクタ 386">
          <a:extLst>
            <a:ext uri="{FF2B5EF4-FFF2-40B4-BE49-F238E27FC236}">
              <a16:creationId xmlns:a16="http://schemas.microsoft.com/office/drawing/2014/main" id="{B53E1AA7-8B43-4CE4-8A0B-1E481E9D08C1}"/>
            </a:ext>
          </a:extLst>
        </xdr:cNvPr>
        <xdr:cNvCxnSpPr/>
      </xdr:nvCxnSpPr>
      <xdr:spPr>
        <a:xfrm flipV="1">
          <a:off x="14401800" y="697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5608AA0C-C63A-43D0-8C84-CAD450A17E69}"/>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5EAC36A1-34A0-405A-A41B-8AE492A957BC}"/>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35983</xdr:rowOff>
    </xdr:to>
    <xdr:cxnSp macro="">
      <xdr:nvCxnSpPr>
        <xdr:cNvPr id="390" name="直線コネクタ 389">
          <a:extLst>
            <a:ext uri="{FF2B5EF4-FFF2-40B4-BE49-F238E27FC236}">
              <a16:creationId xmlns:a16="http://schemas.microsoft.com/office/drawing/2014/main" id="{230073D1-E7C1-4DE1-8684-B40DA377D05E}"/>
            </a:ext>
          </a:extLst>
        </xdr:cNvPr>
        <xdr:cNvCxnSpPr/>
      </xdr:nvCxnSpPr>
      <xdr:spPr>
        <a:xfrm flipV="1">
          <a:off x="13512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54C28FEC-3FD9-4A74-8140-F32048E8FAA4}"/>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E668AE6F-7234-4CA2-8E69-4378F9FD2AAF}"/>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80A997C5-9737-46DB-9134-6E17C2C7CE97}"/>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7E3D3A4A-69DF-4E3B-83C0-2C9E4C6E39FD}"/>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A5503CE-1882-403D-94E9-9B6175B503A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D8A2258-407F-4FFE-B5B5-8DF87570A0C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6245BF7-0DCD-4738-9641-C2491347999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121E1A34-3495-41A6-9C0C-AE971FECD30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29C623B-7EAD-418F-922D-20F0F5213FD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0" name="楕円 399">
          <a:extLst>
            <a:ext uri="{FF2B5EF4-FFF2-40B4-BE49-F238E27FC236}">
              <a16:creationId xmlns:a16="http://schemas.microsoft.com/office/drawing/2014/main" id="{7DEAB475-CA9C-416D-B7F5-00D09CB7C586}"/>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1" name="公債費負担の状況該当値テキスト">
          <a:extLst>
            <a:ext uri="{FF2B5EF4-FFF2-40B4-BE49-F238E27FC236}">
              <a16:creationId xmlns:a16="http://schemas.microsoft.com/office/drawing/2014/main" id="{0776ABE4-9B24-4BBB-AAB9-21A26D46A175}"/>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2" name="楕円 401">
          <a:extLst>
            <a:ext uri="{FF2B5EF4-FFF2-40B4-BE49-F238E27FC236}">
              <a16:creationId xmlns:a16="http://schemas.microsoft.com/office/drawing/2014/main" id="{E366F811-0DE6-465C-9EE3-8E99AEDE9B86}"/>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3" name="テキスト ボックス 402">
          <a:extLst>
            <a:ext uri="{FF2B5EF4-FFF2-40B4-BE49-F238E27FC236}">
              <a16:creationId xmlns:a16="http://schemas.microsoft.com/office/drawing/2014/main" id="{699E104C-6AEC-4342-AB62-E763943C314A}"/>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4" name="楕円 403">
          <a:extLst>
            <a:ext uri="{FF2B5EF4-FFF2-40B4-BE49-F238E27FC236}">
              <a16:creationId xmlns:a16="http://schemas.microsoft.com/office/drawing/2014/main" id="{E5AF3777-69B6-4646-934F-3A6DBA6EFF2C}"/>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5" name="テキスト ボックス 404">
          <a:extLst>
            <a:ext uri="{FF2B5EF4-FFF2-40B4-BE49-F238E27FC236}">
              <a16:creationId xmlns:a16="http://schemas.microsoft.com/office/drawing/2014/main" id="{F480ECAE-1631-4D50-8179-4E69F51FA5CC}"/>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6" name="楕円 405">
          <a:extLst>
            <a:ext uri="{FF2B5EF4-FFF2-40B4-BE49-F238E27FC236}">
              <a16:creationId xmlns:a16="http://schemas.microsoft.com/office/drawing/2014/main" id="{888F1FD5-EB64-4A0D-931F-EA4ABB05C714}"/>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A919C0B2-94FE-40E0-93EE-5073493B5F7E}"/>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8" name="楕円 407">
          <a:extLst>
            <a:ext uri="{FF2B5EF4-FFF2-40B4-BE49-F238E27FC236}">
              <a16:creationId xmlns:a16="http://schemas.microsoft.com/office/drawing/2014/main" id="{CB784400-0369-4C2C-9CA9-35A8322887BD}"/>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9" name="テキスト ボックス 408">
          <a:extLst>
            <a:ext uri="{FF2B5EF4-FFF2-40B4-BE49-F238E27FC236}">
              <a16:creationId xmlns:a16="http://schemas.microsoft.com/office/drawing/2014/main" id="{A23D4BF9-4876-469A-9F90-C0E9160579A3}"/>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256AAF0E-E86C-42BA-A2F6-7DE194090B7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EBC8630E-500E-4D62-8F40-9D0367BF20A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EC2391B3-30B9-4849-8FA1-7A2362DDB0B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5B29874D-2A67-4893-AF82-4FF4F933679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D7DD94F-3A01-4494-BDC4-92ED101EFF8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BA421C05-F69B-41B8-87F6-E3A5D796B5D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CFF8A2C3-B276-49B0-936F-7E68902B1E6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614EF5C3-37FD-48FC-B722-F98C5AAF523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FF5C7CFF-0842-46FD-8BCA-FEFB564FC20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E37D8B38-1A3C-41B7-9669-1EA852DF6EF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7E90AB05-33A2-4721-9F23-FA3D14E15A4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1B4BA30-35FB-47A4-AD46-FCECCD1BB27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FAB8C10B-BBD3-46A0-B55B-6461135C7C6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将来負担比率については、前年度同様の「－」となって</a:t>
          </a:r>
          <a:r>
            <a:rPr kumimoji="1" lang="ja-JP" altLang="en-US" sz="1000">
              <a:solidFill>
                <a:schemeClr val="dk1"/>
              </a:solidFill>
              <a:effectLst/>
              <a:latin typeface="+mn-lt"/>
              <a:ea typeface="+mn-ea"/>
              <a:cs typeface="+mn-cs"/>
            </a:rPr>
            <a:t>いるが</a:t>
          </a:r>
          <a:r>
            <a:rPr kumimoji="1" lang="ja-JP" altLang="ja-JP" sz="1000">
              <a:solidFill>
                <a:schemeClr val="dk1"/>
              </a:solidFill>
              <a:effectLst/>
              <a:latin typeface="+mn-lt"/>
              <a:ea typeface="+mn-ea"/>
              <a:cs typeface="+mn-cs"/>
            </a:rPr>
            <a:t>、類似団体と比較すると</a:t>
          </a:r>
          <a:r>
            <a:rPr kumimoji="1" lang="en-US" altLang="ja-JP" sz="1000">
              <a:solidFill>
                <a:schemeClr val="dk1"/>
              </a:solidFill>
              <a:effectLst/>
              <a:latin typeface="+mn-lt"/>
              <a:ea typeface="+mn-ea"/>
              <a:cs typeface="+mn-cs"/>
            </a:rPr>
            <a:t>15.5</a:t>
          </a:r>
          <a:r>
            <a:rPr kumimoji="1" lang="ja-JP" altLang="ja-JP" sz="1000">
              <a:solidFill>
                <a:schemeClr val="dk1"/>
              </a:solidFill>
              <a:effectLst/>
              <a:latin typeface="+mn-lt"/>
              <a:ea typeface="+mn-ea"/>
              <a:cs typeface="+mn-cs"/>
            </a:rPr>
            <a:t>ポイント下回っている。現在のところは継続して健全財政を維持しているものの、普通会計における地方債残高が災害公営住宅整備事業に係る地方債及び災害援護資金貸付金（県貸付金）の借入により震災後大幅に増加している。さらに近年において、庁舎建設関連事業</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令和元年台風第</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号に係る災害関連の借入、旧庁舎等の解体に係る借入</a:t>
          </a:r>
          <a:r>
            <a:rPr kumimoji="1" lang="ja-JP" altLang="en-US" sz="1000">
              <a:solidFill>
                <a:schemeClr val="dk1"/>
              </a:solidFill>
              <a:effectLst/>
              <a:latin typeface="+mn-lt"/>
              <a:ea typeface="+mn-ea"/>
              <a:cs typeface="+mn-cs"/>
            </a:rPr>
            <a:t>など</a:t>
          </a:r>
          <a:r>
            <a:rPr kumimoji="1" lang="ja-JP" altLang="ja-JP" sz="1000">
              <a:solidFill>
                <a:schemeClr val="dk1"/>
              </a:solidFill>
              <a:effectLst/>
              <a:latin typeface="+mn-lt"/>
              <a:ea typeface="+mn-ea"/>
              <a:cs typeface="+mn-cs"/>
            </a:rPr>
            <a:t>多額の地方債を借入したことから、今後は地方債発行を可能な限り抑制するとともに、歳出削減策により各種基金の残高を増加させることで健全化の維持を図りたい。</a:t>
          </a:r>
          <a:r>
            <a:rPr kumimoji="1" lang="ja-JP" altLang="en-US" sz="1000">
              <a:solidFill>
                <a:schemeClr val="dk1"/>
              </a:solidFill>
              <a:effectLst/>
              <a:latin typeface="+mn-lt"/>
              <a:ea typeface="+mn-ea"/>
              <a:cs typeface="+mn-cs"/>
            </a:rPr>
            <a:t>　</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E249D4DC-1EC0-40DC-AD57-FAD5B43D9D4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23B88774-16DA-425D-9362-026B8A3A3C0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9EA0132A-3A80-4F37-BDE5-F88A1A945D2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FDF76671-A545-4E33-BE10-5FAF60F6A08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F65F4A92-9ADC-4D08-B735-798BA77EEB23}"/>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8C291953-6829-454D-A4C3-6C10A2D76898}"/>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A527D169-9CF4-4386-BE24-EE406BDD233B}"/>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61DF3874-F22C-47E2-9FCE-B1DAAEBACB8A}"/>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97979254-B688-44E3-8F0D-05497B9343C8}"/>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6D6F6D44-C9C0-48AD-9E22-B21C47C7EF22}"/>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9DAEAC3A-6684-47B0-9CB2-5BAFC5944C96}"/>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F22DF45B-215F-4AD2-B5C0-2731948E731D}"/>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2C5902D2-8782-433B-B954-164F5576115C}"/>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B77D1E54-76DC-4BE1-BB99-BA65D53CB2E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30868598-7106-4FFE-9E7C-1387AEDBD49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38" name="直線コネクタ 437">
          <a:extLst>
            <a:ext uri="{FF2B5EF4-FFF2-40B4-BE49-F238E27FC236}">
              <a16:creationId xmlns:a16="http://schemas.microsoft.com/office/drawing/2014/main" id="{51982C68-12F3-41F3-81B1-48E517FE7F83}"/>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39" name="将来負担の状況最小値テキスト">
          <a:extLst>
            <a:ext uri="{FF2B5EF4-FFF2-40B4-BE49-F238E27FC236}">
              <a16:creationId xmlns:a16="http://schemas.microsoft.com/office/drawing/2014/main" id="{170E5688-F4DB-4B10-B526-751D52E34A9D}"/>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0" name="直線コネクタ 439">
          <a:extLst>
            <a:ext uri="{FF2B5EF4-FFF2-40B4-BE49-F238E27FC236}">
              <a16:creationId xmlns:a16="http://schemas.microsoft.com/office/drawing/2014/main" id="{67808239-C29B-44CD-AAC8-799521FB4672}"/>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DDBC33BE-7335-4C13-A2F0-C9E5B4F9995B}"/>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6784D5B-9F11-47CF-9894-A2FDDB8BBEC2}"/>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3" name="将来負担の状況平均値テキスト">
          <a:extLst>
            <a:ext uri="{FF2B5EF4-FFF2-40B4-BE49-F238E27FC236}">
              <a16:creationId xmlns:a16="http://schemas.microsoft.com/office/drawing/2014/main" id="{84CB1623-774F-45B7-9BF4-E1E82472015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4" name="フローチャート: 判断 443">
          <a:extLst>
            <a:ext uri="{FF2B5EF4-FFF2-40B4-BE49-F238E27FC236}">
              <a16:creationId xmlns:a16="http://schemas.microsoft.com/office/drawing/2014/main" id="{5A518425-1F8E-4A1E-BF44-8942BE0C3E1B}"/>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5" name="フローチャート: 判断 444">
          <a:extLst>
            <a:ext uri="{FF2B5EF4-FFF2-40B4-BE49-F238E27FC236}">
              <a16:creationId xmlns:a16="http://schemas.microsoft.com/office/drawing/2014/main" id="{978A7205-1578-4749-B6EF-22E025CA0B78}"/>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6" name="テキスト ボックス 445">
          <a:extLst>
            <a:ext uri="{FF2B5EF4-FFF2-40B4-BE49-F238E27FC236}">
              <a16:creationId xmlns:a16="http://schemas.microsoft.com/office/drawing/2014/main" id="{11BEBC4E-D17B-4B99-845D-D062A6959182}"/>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7" name="フローチャート: 判断 446">
          <a:extLst>
            <a:ext uri="{FF2B5EF4-FFF2-40B4-BE49-F238E27FC236}">
              <a16:creationId xmlns:a16="http://schemas.microsoft.com/office/drawing/2014/main" id="{21738303-DB89-463D-94DD-EADFF5F7033C}"/>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48" name="テキスト ボックス 447">
          <a:extLst>
            <a:ext uri="{FF2B5EF4-FFF2-40B4-BE49-F238E27FC236}">
              <a16:creationId xmlns:a16="http://schemas.microsoft.com/office/drawing/2014/main" id="{104D3CBA-C1F5-4C5F-AEDE-2899BFE492A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49" name="フローチャート: 判断 448">
          <a:extLst>
            <a:ext uri="{FF2B5EF4-FFF2-40B4-BE49-F238E27FC236}">
              <a16:creationId xmlns:a16="http://schemas.microsoft.com/office/drawing/2014/main" id="{E4DDEA33-C269-4B94-AC14-DB402F11F708}"/>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0" name="テキスト ボックス 449">
          <a:extLst>
            <a:ext uri="{FF2B5EF4-FFF2-40B4-BE49-F238E27FC236}">
              <a16:creationId xmlns:a16="http://schemas.microsoft.com/office/drawing/2014/main" id="{16F2162B-5DFD-41BC-A780-0188DE115EF7}"/>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1" name="フローチャート: 判断 450">
          <a:extLst>
            <a:ext uri="{FF2B5EF4-FFF2-40B4-BE49-F238E27FC236}">
              <a16:creationId xmlns:a16="http://schemas.microsoft.com/office/drawing/2014/main" id="{2B8D4A4F-9447-45EE-A582-CE8C0D4B2D11}"/>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2" name="テキスト ボックス 451">
          <a:extLst>
            <a:ext uri="{FF2B5EF4-FFF2-40B4-BE49-F238E27FC236}">
              <a16:creationId xmlns:a16="http://schemas.microsoft.com/office/drawing/2014/main" id="{D38F4F3E-4D0C-4C28-AF11-626E278966E9}"/>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7DCD061-3CC1-4C9F-8C65-1D39B1E2D10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AEB2BF2-C1DA-4DA1-ACD6-F6AA14AB763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F03084F-3CB8-4E77-8BE6-F14F55140FF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9AEBBC89-1A2E-4B53-B3FF-886D1264F10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9291B1F-7E8E-4852-9EDA-D1A574AFF3D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33,445
33,287
73.60
20,675,200
19,469,441
465,980
7,474,163
10,599,390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a:solidFill>
                <a:schemeClr val="dk1"/>
              </a:solidFill>
              <a:effectLst/>
              <a:latin typeface="+mn-lt"/>
              <a:ea typeface="+mn-ea"/>
              <a:cs typeface="+mn-cs"/>
            </a:rPr>
            <a:t>令和２年度における人件費の経常収支比率については、前年度から</a:t>
          </a:r>
          <a:r>
            <a:rPr lang="en-US" altLang="ja-JP" sz="900">
              <a:solidFill>
                <a:schemeClr val="dk1"/>
              </a:solidFill>
              <a:effectLst/>
              <a:latin typeface="+mn-lt"/>
              <a:ea typeface="+mn-ea"/>
              <a:cs typeface="+mn-cs"/>
            </a:rPr>
            <a:t>1.7</a:t>
          </a:r>
          <a:r>
            <a:rPr lang="ja-JP" altLang="ja-JP" sz="900">
              <a:solidFill>
                <a:schemeClr val="dk1"/>
              </a:solidFill>
              <a:effectLst/>
              <a:latin typeface="+mn-lt"/>
              <a:ea typeface="+mn-ea"/>
              <a:cs typeface="+mn-cs"/>
            </a:rPr>
            <a:t>ポイント増の</a:t>
          </a:r>
          <a:r>
            <a:rPr lang="en-US" altLang="ja-JP" sz="900">
              <a:solidFill>
                <a:schemeClr val="dk1"/>
              </a:solidFill>
              <a:effectLst/>
              <a:latin typeface="+mn-lt"/>
              <a:ea typeface="+mn-ea"/>
              <a:cs typeface="+mn-cs"/>
            </a:rPr>
            <a:t>27.1</a:t>
          </a:r>
          <a:r>
            <a:rPr lang="ja-JP" altLang="ja-JP" sz="900">
              <a:solidFill>
                <a:schemeClr val="dk1"/>
              </a:solidFill>
              <a:effectLst/>
              <a:latin typeface="+mn-lt"/>
              <a:ea typeface="+mn-ea"/>
              <a:cs typeface="+mn-cs"/>
            </a:rPr>
            <a:t>％となっている。会計年度任用職員制度の導入が主な増加の要因でもあるが、類似団体と比較すると</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ポイント上回っている状況である。これは、類似団体と比較してラスパイレス指数は</a:t>
          </a:r>
          <a:r>
            <a:rPr lang="en-US" altLang="ja-JP" sz="900">
              <a:solidFill>
                <a:schemeClr val="dk1"/>
              </a:solidFill>
              <a:effectLst/>
              <a:latin typeface="+mn-lt"/>
              <a:ea typeface="+mn-ea"/>
              <a:cs typeface="+mn-cs"/>
            </a:rPr>
            <a:t>3.4</a:t>
          </a:r>
          <a:r>
            <a:rPr lang="ja-JP" altLang="ja-JP" sz="900">
              <a:solidFill>
                <a:schemeClr val="dk1"/>
              </a:solidFill>
              <a:effectLst/>
              <a:latin typeface="+mn-lt"/>
              <a:ea typeface="+mn-ea"/>
              <a:cs typeface="+mn-cs"/>
            </a:rPr>
            <a:t>ポイント下回っているものの、人口千人当たり職員数が</a:t>
          </a:r>
          <a:r>
            <a:rPr lang="en-US" altLang="ja-JP" sz="900">
              <a:solidFill>
                <a:schemeClr val="dk1"/>
              </a:solidFill>
              <a:effectLst/>
              <a:latin typeface="+mn-lt"/>
              <a:ea typeface="+mn-ea"/>
              <a:cs typeface="+mn-cs"/>
            </a:rPr>
            <a:t>1.4</a:t>
          </a:r>
          <a:r>
            <a:rPr lang="ja-JP" altLang="ja-JP" sz="900">
              <a:solidFill>
                <a:schemeClr val="dk1"/>
              </a:solidFill>
              <a:effectLst/>
              <a:latin typeface="+mn-lt"/>
              <a:ea typeface="+mn-ea"/>
              <a:cs typeface="+mn-cs"/>
            </a:rPr>
            <a:t>人と上回っているためである。今後においては、適正な人員</a:t>
          </a:r>
          <a:r>
            <a:rPr lang="ja-JP" altLang="en-US" sz="900">
              <a:solidFill>
                <a:schemeClr val="dk1"/>
              </a:solidFill>
              <a:effectLst/>
              <a:latin typeface="+mn-lt"/>
              <a:ea typeface="+mn-ea"/>
              <a:cs typeface="+mn-cs"/>
            </a:rPr>
            <a:t>配置</a:t>
          </a:r>
          <a:r>
            <a:rPr lang="ja-JP" altLang="ja-JP" sz="900">
              <a:solidFill>
                <a:schemeClr val="dk1"/>
              </a:solidFill>
              <a:effectLst/>
              <a:latin typeface="+mn-lt"/>
              <a:ea typeface="+mn-ea"/>
              <a:cs typeface="+mn-cs"/>
            </a:rPr>
            <a:t>を継続して実施するとともに、町税の徴収強化や企業誘致の早期実現など、経常一般財源の確保に努めていく。</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149860</xdr:rowOff>
    </xdr:from>
    <xdr:to>
      <xdr:col>24</xdr:col>
      <xdr:colOff>25400</xdr:colOff>
      <xdr:row>36</xdr:row>
      <xdr:rowOff>75565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615061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149860</xdr:rowOff>
    </xdr:from>
    <xdr:to>
      <xdr:col>19</xdr:col>
      <xdr:colOff>187325</xdr:colOff>
      <xdr:row>35</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6150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35</xdr:row>
      <xdr:rowOff>161290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64135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616204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24765</xdr:rowOff>
    </xdr:from>
    <xdr:to>
      <xdr:col>24</xdr:col>
      <xdr:colOff>76200</xdr:colOff>
      <xdr:row>36</xdr:row>
      <xdr:rowOff>126365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168292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16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99060</xdr:rowOff>
    </xdr:from>
    <xdr:to>
      <xdr:col>20</xdr:col>
      <xdr:colOff>38100</xdr:colOff>
      <xdr:row>36</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13987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xdr:rowOff>
    </xdr:from>
    <xdr:to>
      <xdr:col>6</xdr:col>
      <xdr:colOff>171450</xdr:colOff>
      <xdr:row>36</xdr:row>
      <xdr:rowOff>114935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99712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2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物件費の経常収支比率については、これまでも継続して抑制に取り組んできたことから類似団体平均</a:t>
          </a:r>
          <a:r>
            <a:rPr lang="en-US" altLang="ja-JP" sz="900">
              <a:solidFill>
                <a:schemeClr val="dk1"/>
              </a:solidFill>
              <a:effectLst/>
              <a:latin typeface="+mn-lt"/>
              <a:ea typeface="+mn-ea"/>
              <a:cs typeface="+mn-cs"/>
            </a:rPr>
            <a:t>16.3</a:t>
          </a:r>
          <a:r>
            <a:rPr lang="ja-JP" altLang="ja-JP" sz="900">
              <a:solidFill>
                <a:schemeClr val="dk1"/>
              </a:solidFill>
              <a:effectLst/>
              <a:latin typeface="+mn-lt"/>
              <a:ea typeface="+mn-ea"/>
              <a:cs typeface="+mn-cs"/>
            </a:rPr>
            <a:t>％と比較し</a:t>
          </a:r>
          <a:r>
            <a:rPr lang="en-US" altLang="ja-JP" sz="900">
              <a:solidFill>
                <a:schemeClr val="dk1"/>
              </a:solidFill>
              <a:effectLst/>
              <a:latin typeface="+mn-lt"/>
              <a:ea typeface="+mn-ea"/>
              <a:cs typeface="+mn-cs"/>
            </a:rPr>
            <a:t>3.5</a:t>
          </a:r>
          <a:r>
            <a:rPr lang="ja-JP" altLang="ja-JP" sz="900">
              <a:solidFill>
                <a:schemeClr val="dk1"/>
              </a:solidFill>
              <a:effectLst/>
              <a:latin typeface="+mn-lt"/>
              <a:ea typeface="+mn-ea"/>
              <a:cs typeface="+mn-cs"/>
            </a:rPr>
            <a:t>ポイント低い</a:t>
          </a:r>
          <a:r>
            <a:rPr lang="en-US" altLang="ja-JP" sz="900">
              <a:solidFill>
                <a:schemeClr val="dk1"/>
              </a:solidFill>
              <a:effectLst/>
              <a:latin typeface="+mn-lt"/>
              <a:ea typeface="+mn-ea"/>
              <a:cs typeface="+mn-cs"/>
            </a:rPr>
            <a:t>12.8</a:t>
          </a:r>
          <a:r>
            <a:rPr lang="ja-JP" altLang="ja-JP" sz="900">
              <a:solidFill>
                <a:schemeClr val="dk1"/>
              </a:solidFill>
              <a:effectLst/>
              <a:latin typeface="+mn-lt"/>
              <a:ea typeface="+mn-ea"/>
              <a:cs typeface="+mn-cs"/>
            </a:rPr>
            <a:t>％となっている。被災した学校や保育所等は災害復旧事業で施設の建替えをした一方で、多くの既存施設は建設から</a:t>
          </a:r>
          <a:r>
            <a:rPr lang="en-US" altLang="ja-JP" sz="900">
              <a:solidFill>
                <a:schemeClr val="dk1"/>
              </a:solidFill>
              <a:effectLst/>
              <a:latin typeface="+mn-lt"/>
              <a:ea typeface="+mn-ea"/>
              <a:cs typeface="+mn-cs"/>
            </a:rPr>
            <a:t>30</a:t>
          </a:r>
          <a:r>
            <a:rPr lang="ja-JP" altLang="ja-JP" sz="900">
              <a:solidFill>
                <a:schemeClr val="dk1"/>
              </a:solidFill>
              <a:effectLst/>
              <a:latin typeface="+mn-lt"/>
              <a:ea typeface="+mn-ea"/>
              <a:cs typeface="+mn-cs"/>
            </a:rPr>
            <a:t>年以上経過しており、施設整備の修繕費の増加が考えられる。今後は災害復旧・復興事業による施設整備後の維持管理なども追加されるため、指定管理制度や外部委託の推進を検討しながら、従来の物件費削減策を継続し、数値の改善を図っていく。</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17</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8168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8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31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24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扶助費については、類似団体平均</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％と比較し</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ポイント低い</a:t>
          </a:r>
          <a:r>
            <a:rPr lang="en-US" altLang="ja-JP" sz="1100">
              <a:solidFill>
                <a:schemeClr val="dk1"/>
              </a:solidFill>
              <a:effectLst/>
              <a:latin typeface="+mn-lt"/>
              <a:ea typeface="+mn-ea"/>
              <a:cs typeface="+mn-cs"/>
            </a:rPr>
            <a:t>8.2</a:t>
          </a:r>
          <a:r>
            <a:rPr lang="ja-JP" altLang="ja-JP" sz="1100">
              <a:solidFill>
                <a:schemeClr val="dk1"/>
              </a:solidFill>
              <a:effectLst/>
              <a:latin typeface="+mn-lt"/>
              <a:ea typeface="+mn-ea"/>
              <a:cs typeface="+mn-cs"/>
            </a:rPr>
            <a:t>％となっている。しかしながら、私立保育園等への給付費</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障害福祉サービス費など毎年増加しており、今後においても引き続き増加が見込まれる。削減が難しい扶助費ではあるが、単独事業の見直しを行うなど適正化を図っていく。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99785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921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99785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59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55</xdr:row>
      <xdr:rowOff>162378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その他の経常収支比率については、繰出金、維持補修費、投資及び出資金、貸付金の合計であるが、当町においては繰出金がそのほとんどを占めており、前年度から</a:t>
          </a:r>
          <a:r>
            <a:rPr lang="en-US" altLang="ja-JP" sz="900">
              <a:solidFill>
                <a:schemeClr val="dk1"/>
              </a:solidFill>
              <a:effectLst/>
              <a:latin typeface="+mn-lt"/>
              <a:ea typeface="+mn-ea"/>
              <a:cs typeface="+mn-cs"/>
            </a:rPr>
            <a:t>6.8</a:t>
          </a:r>
          <a:r>
            <a:rPr lang="ja-JP" altLang="ja-JP" sz="900">
              <a:solidFill>
                <a:schemeClr val="dk1"/>
              </a:solidFill>
              <a:effectLst/>
              <a:latin typeface="+mn-lt"/>
              <a:ea typeface="+mn-ea"/>
              <a:cs typeface="+mn-cs"/>
            </a:rPr>
            <a:t>ポイント減の</a:t>
          </a:r>
          <a:r>
            <a:rPr lang="en-US" altLang="ja-JP" sz="900">
              <a:solidFill>
                <a:schemeClr val="dk1"/>
              </a:solidFill>
              <a:effectLst/>
              <a:latin typeface="+mn-lt"/>
              <a:ea typeface="+mn-ea"/>
              <a:cs typeface="+mn-cs"/>
            </a:rPr>
            <a:t>12.3</a:t>
          </a:r>
          <a:r>
            <a:rPr lang="ja-JP" altLang="ja-JP" sz="900">
              <a:solidFill>
                <a:schemeClr val="dk1"/>
              </a:solidFill>
              <a:effectLst/>
              <a:latin typeface="+mn-lt"/>
              <a:ea typeface="+mn-ea"/>
              <a:cs typeface="+mn-cs"/>
            </a:rPr>
            <a:t>％となっている。令和２年度から公共下水道事業が企業会計へ移行され、繰出金から補助費等となったことが主な要因でもある。しかしながら、各医療保険等関連特別会計への繰出金が増加となっており、一般会計と同様に、全体的な事業の見直しを行い、各種特別会計に対する繰出金の圧縮を図りたい考えであ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59</xdr:row>
      <xdr:rowOff>39370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36760"/>
          <a:ext cx="838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39370</xdr:rowOff>
    </xdr:from>
    <xdr:to>
      <xdr:col>78</xdr:col>
      <xdr:colOff>69850</xdr:colOff>
      <xdr:row>59</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54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59</xdr:row>
      <xdr:rowOff>130810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24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59</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246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補助費の経常収支比率については、令和２年度においては、類似団体平均</a:t>
          </a:r>
          <a:r>
            <a:rPr lang="en-US" altLang="ja-JP" sz="900">
              <a:solidFill>
                <a:schemeClr val="dk1"/>
              </a:solidFill>
              <a:effectLst/>
              <a:latin typeface="+mn-lt"/>
              <a:ea typeface="+mn-ea"/>
              <a:cs typeface="+mn-cs"/>
            </a:rPr>
            <a:t>14.0</a:t>
          </a:r>
          <a:r>
            <a:rPr lang="ja-JP" altLang="ja-JP" sz="900">
              <a:solidFill>
                <a:schemeClr val="dk1"/>
              </a:solidFill>
              <a:effectLst/>
              <a:latin typeface="+mn-lt"/>
              <a:ea typeface="+mn-ea"/>
              <a:cs typeface="+mn-cs"/>
            </a:rPr>
            <a:t>％と比較し</a:t>
          </a:r>
          <a:r>
            <a:rPr lang="en-US" altLang="ja-JP" sz="900">
              <a:solidFill>
                <a:schemeClr val="dk1"/>
              </a:solidFill>
              <a:effectLst/>
              <a:latin typeface="+mn-lt"/>
              <a:ea typeface="+mn-ea"/>
              <a:cs typeface="+mn-cs"/>
            </a:rPr>
            <a:t>5.5</a:t>
          </a:r>
          <a:r>
            <a:rPr lang="ja-JP" altLang="ja-JP" sz="900">
              <a:solidFill>
                <a:schemeClr val="dk1"/>
              </a:solidFill>
              <a:effectLst/>
              <a:latin typeface="+mn-lt"/>
              <a:ea typeface="+mn-ea"/>
              <a:cs typeface="+mn-cs"/>
            </a:rPr>
            <a:t>ポイント高い</a:t>
          </a:r>
          <a:r>
            <a:rPr lang="en-US" altLang="ja-JP" sz="900">
              <a:solidFill>
                <a:schemeClr val="dk1"/>
              </a:solidFill>
              <a:effectLst/>
              <a:latin typeface="+mn-lt"/>
              <a:ea typeface="+mn-ea"/>
              <a:cs typeface="+mn-cs"/>
            </a:rPr>
            <a:t>19.5</a:t>
          </a:r>
          <a:r>
            <a:rPr lang="ja-JP" altLang="ja-JP" sz="900">
              <a:solidFill>
                <a:schemeClr val="dk1"/>
              </a:solidFill>
              <a:effectLst/>
              <a:latin typeface="+mn-lt"/>
              <a:ea typeface="+mn-ea"/>
              <a:cs typeface="+mn-cs"/>
            </a:rPr>
            <a:t>％となっているが、復興交付金事業完了に伴う返還金</a:t>
          </a:r>
          <a:r>
            <a:rPr lang="ja-JP" altLang="en-US" sz="900">
              <a:solidFill>
                <a:schemeClr val="dk1"/>
              </a:solidFill>
              <a:effectLst/>
              <a:latin typeface="+mn-lt"/>
              <a:ea typeface="+mn-ea"/>
              <a:cs typeface="+mn-cs"/>
            </a:rPr>
            <a:t>など</a:t>
          </a:r>
          <a:r>
            <a:rPr lang="ja-JP" altLang="ja-JP" sz="900">
              <a:solidFill>
                <a:schemeClr val="dk1"/>
              </a:solidFill>
              <a:effectLst/>
              <a:latin typeface="+mn-lt"/>
              <a:ea typeface="+mn-ea"/>
              <a:cs typeface="+mn-cs"/>
            </a:rPr>
            <a:t>が主な増加要因となっている。また、消防費やごみ処理費に対する一部事務組合に対する負担金の増額</a:t>
          </a:r>
          <a:r>
            <a:rPr lang="ja-JP" altLang="en-US" sz="900">
              <a:solidFill>
                <a:schemeClr val="dk1"/>
              </a:solidFill>
              <a:effectLst/>
              <a:latin typeface="+mn-lt"/>
              <a:ea typeface="+mn-ea"/>
              <a:cs typeface="+mn-cs"/>
            </a:rPr>
            <a:t>傾向となっている</a:t>
          </a:r>
          <a:r>
            <a:rPr lang="ja-JP" altLang="ja-JP" sz="900">
              <a:solidFill>
                <a:schemeClr val="dk1"/>
              </a:solidFill>
              <a:effectLst/>
              <a:latin typeface="+mn-lt"/>
              <a:ea typeface="+mn-ea"/>
              <a:cs typeface="+mn-cs"/>
            </a:rPr>
            <a:t>。今後においては、負担金の削減に取り組むとともに、各種団体の運営費補助金の見直しなども実施しながら補助費等の削減に努め、経常収支比率の改善を図る。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38</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40348"/>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489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ysClr val="windowText" lastClr="000000"/>
              </a:solidFill>
              <a:effectLst/>
              <a:latin typeface="+mn-lt"/>
              <a:ea typeface="+mn-ea"/>
              <a:cs typeface="+mn-cs"/>
            </a:rPr>
            <a:t>公債費の経常収支比率については、以前より起債抑制策を図っていたことなどから類似団体を</a:t>
          </a:r>
          <a:r>
            <a:rPr lang="en-US" altLang="ja-JP" sz="900">
              <a:solidFill>
                <a:sysClr val="windowText" lastClr="000000"/>
              </a:solidFill>
              <a:effectLst/>
              <a:latin typeface="+mn-lt"/>
              <a:ea typeface="+mn-ea"/>
              <a:cs typeface="+mn-cs"/>
            </a:rPr>
            <a:t>3.0</a:t>
          </a:r>
          <a:r>
            <a:rPr lang="ja-JP" altLang="ja-JP" sz="900">
              <a:solidFill>
                <a:sysClr val="windowText" lastClr="000000"/>
              </a:solidFill>
              <a:effectLst/>
              <a:latin typeface="+mn-lt"/>
              <a:ea typeface="+mn-ea"/>
              <a:cs typeface="+mn-cs"/>
            </a:rPr>
            <a:t>ポイント下回る</a:t>
          </a:r>
          <a:r>
            <a:rPr lang="en-US" altLang="ja-JP" sz="900">
              <a:solidFill>
                <a:sysClr val="windowText" lastClr="000000"/>
              </a:solidFill>
              <a:effectLst/>
              <a:latin typeface="+mn-lt"/>
              <a:ea typeface="+mn-ea"/>
              <a:cs typeface="+mn-cs"/>
            </a:rPr>
            <a:t>10.3</a:t>
          </a:r>
          <a:r>
            <a:rPr lang="ja-JP" altLang="ja-JP" sz="900">
              <a:solidFill>
                <a:sysClr val="windowText" lastClr="000000"/>
              </a:solidFill>
              <a:effectLst/>
              <a:latin typeface="+mn-lt"/>
              <a:ea typeface="+mn-ea"/>
              <a:cs typeface="+mn-cs"/>
            </a:rPr>
            <a:t>％となっている。公債費自体は近年横ばい傾向ではあるものの、震災後においては災害公営住宅整備に係る多額の起債借入を行っていることから、今後は増加に転ずる見込みである。さらに、近年は庁舎建設関連事業や小中学校空調</a:t>
          </a:r>
          <a:r>
            <a:rPr lang="ja-JP" altLang="en-US" sz="900">
              <a:solidFill>
                <a:sysClr val="windowText" lastClr="000000"/>
              </a:solidFill>
              <a:effectLst/>
              <a:latin typeface="+mn-lt"/>
              <a:ea typeface="+mn-ea"/>
              <a:cs typeface="+mn-cs"/>
            </a:rPr>
            <a:t>設備</a:t>
          </a:r>
          <a:r>
            <a:rPr lang="ja-JP" altLang="ja-JP" sz="900">
              <a:solidFill>
                <a:sysClr val="windowText" lastClr="000000"/>
              </a:solidFill>
              <a:effectLst/>
              <a:latin typeface="+mn-lt"/>
              <a:ea typeface="+mn-ea"/>
              <a:cs typeface="+mn-cs"/>
            </a:rPr>
            <a:t>整備事業などにおいて多額の地方債を借入したことから、今後の通常事業においてはできる限り起債額の抑制に努めていきたい考えである。</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26415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429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49276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7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公債費以外の経常収支比率は、前年度比で</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ポイント改善し</a:t>
          </a:r>
          <a:r>
            <a:rPr lang="en-US" altLang="ja-JP" sz="1100">
              <a:solidFill>
                <a:schemeClr val="dk1"/>
              </a:solidFill>
              <a:effectLst/>
              <a:latin typeface="+mn-lt"/>
              <a:ea typeface="+mn-ea"/>
              <a:cs typeface="+mn-cs"/>
            </a:rPr>
            <a:t>79.9</a:t>
          </a:r>
          <a:r>
            <a:rPr lang="ja-JP" altLang="ja-JP" sz="1100">
              <a:solidFill>
                <a:schemeClr val="dk1"/>
              </a:solidFill>
              <a:effectLst/>
              <a:latin typeface="+mn-lt"/>
              <a:ea typeface="+mn-ea"/>
              <a:cs typeface="+mn-cs"/>
            </a:rPr>
            <a:t>％となり、類似団体平均を上回ってはいるが、特に扶助費においては年々上昇傾向にある。削減が厳しい状況ではあるが、全体的な事業の見直しを徹底し、経常収支比率の改善に努めていきたい。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79</xdr:row>
      <xdr:rowOff>51563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495528"/>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51563</xdr:rowOff>
    </xdr:from>
    <xdr:to>
      <xdr:col>78</xdr:col>
      <xdr:colOff>69850</xdr:colOff>
      <xdr:row>79</xdr:row>
      <xdr:rowOff>138430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961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42418</xdr:rowOff>
    </xdr:from>
    <xdr:to>
      <xdr:col>73</xdr:col>
      <xdr:colOff>180975</xdr:colOff>
      <xdr:row>79</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5869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122428</xdr:rowOff>
    </xdr:from>
    <xdr:to>
      <xdr:col>69</xdr:col>
      <xdr:colOff>92075</xdr:colOff>
      <xdr:row>79</xdr:row>
      <xdr:rowOff>42418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4955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55492</xdr:rowOff>
    </xdr:from>
    <xdr:to>
      <xdr:col>29</xdr:col>
      <xdr:colOff>127000</xdr:colOff>
      <xdr:row>17</xdr:row>
      <xdr:rowOff>58970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17767"/>
          <a:ext cx="647700" cy="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55492</xdr:rowOff>
    </xdr:from>
    <xdr:to>
      <xdr:col>26</xdr:col>
      <xdr:colOff>50800</xdr:colOff>
      <xdr:row>17</xdr:row>
      <xdr:rowOff>68881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7767"/>
          <a:ext cx="698500" cy="1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68881</xdr:rowOff>
    </xdr:from>
    <xdr:to>
      <xdr:col>22</xdr:col>
      <xdr:colOff>114300</xdr:colOff>
      <xdr:row>17</xdr:row>
      <xdr:rowOff>72571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31156"/>
          <a:ext cx="698500" cy="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72571</xdr:rowOff>
    </xdr:from>
    <xdr:to>
      <xdr:col>18</xdr:col>
      <xdr:colOff>177800</xdr:colOff>
      <xdr:row>17</xdr:row>
      <xdr:rowOff>89014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34846"/>
          <a:ext cx="698500" cy="16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8170</xdr:rowOff>
    </xdr:from>
    <xdr:to>
      <xdr:col>29</xdr:col>
      <xdr:colOff>177800</xdr:colOff>
      <xdr:row>17</xdr:row>
      <xdr:rowOff>109770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24697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4692</xdr:rowOff>
    </xdr:from>
    <xdr:to>
      <xdr:col>26</xdr:col>
      <xdr:colOff>101600</xdr:colOff>
      <xdr:row>17</xdr:row>
      <xdr:rowOff>106292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18081</xdr:rowOff>
    </xdr:from>
    <xdr:to>
      <xdr:col>22</xdr:col>
      <xdr:colOff>165100</xdr:colOff>
      <xdr:row>17</xdr:row>
      <xdr:rowOff>119681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8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129858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4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21771</xdr:rowOff>
    </xdr:from>
    <xdr:to>
      <xdr:col>19</xdr:col>
      <xdr:colOff>38100</xdr:colOff>
      <xdr:row>17</xdr:row>
      <xdr:rowOff>123371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4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133548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5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38214</xdr:rowOff>
    </xdr:from>
    <xdr:to>
      <xdr:col>15</xdr:col>
      <xdr:colOff>101600</xdr:colOff>
      <xdr:row>17</xdr:row>
      <xdr:rowOff>139814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149991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316444</xdr:rowOff>
    </xdr:from>
    <xdr:to>
      <xdr:col>29</xdr:col>
      <xdr:colOff>127000</xdr:colOff>
      <xdr:row>36</xdr:row>
      <xdr:rowOff>7703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26794"/>
          <a:ext cx="647700" cy="34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7703</xdr:rowOff>
    </xdr:from>
    <xdr:to>
      <xdr:col>26</xdr:col>
      <xdr:colOff>50800</xdr:colOff>
      <xdr:row>36</xdr:row>
      <xdr:rowOff>82619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60953"/>
          <a:ext cx="698500" cy="7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25469</xdr:rowOff>
    </xdr:from>
    <xdr:to>
      <xdr:col>22</xdr:col>
      <xdr:colOff>114300</xdr:colOff>
      <xdr:row>36</xdr:row>
      <xdr:rowOff>82619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78719"/>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340545</xdr:rowOff>
    </xdr:from>
    <xdr:to>
      <xdr:col>18</xdr:col>
      <xdr:colOff>177800</xdr:colOff>
      <xdr:row>36</xdr:row>
      <xdr:rowOff>25469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50895"/>
          <a:ext cx="698500" cy="2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265644</xdr:rowOff>
    </xdr:from>
    <xdr:to>
      <xdr:col>29</xdr:col>
      <xdr:colOff>177800</xdr:colOff>
      <xdr:row>36</xdr:row>
      <xdr:rowOff>24344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7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237721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4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299803</xdr:rowOff>
    </xdr:from>
    <xdr:to>
      <xdr:col>26</xdr:col>
      <xdr:colOff>101600</xdr:colOff>
      <xdr:row>36</xdr:row>
      <xdr:rowOff>58503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10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43280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31819</xdr:rowOff>
    </xdr:from>
    <xdr:to>
      <xdr:col>22</xdr:col>
      <xdr:colOff>165100</xdr:colOff>
      <xdr:row>36</xdr:row>
      <xdr:rowOff>133419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85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118196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7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317569</xdr:rowOff>
    </xdr:from>
    <xdr:to>
      <xdr:col>19</xdr:col>
      <xdr:colOff>38100</xdr:colOff>
      <xdr:row>36</xdr:row>
      <xdr:rowOff>76269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2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61046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289745</xdr:rowOff>
    </xdr:from>
    <xdr:to>
      <xdr:col>15</xdr:col>
      <xdr:colOff>101600</xdr:colOff>
      <xdr:row>36</xdr:row>
      <xdr:rowOff>48445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00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33222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8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33,445
33,287
73.60
20,675,200
19,469,441
465,980
7,474,163
10,599,390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26372</xdr:rowOff>
    </xdr:from>
    <xdr:to>
      <xdr:col>24</xdr:col>
      <xdr:colOff>63500</xdr:colOff>
      <xdr:row>36</xdr:row>
      <xdr:rowOff>153530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8572"/>
          <a:ext cx="838200" cy="1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153530</xdr:rowOff>
    </xdr:from>
    <xdr:to>
      <xdr:col>19</xdr:col>
      <xdr:colOff>177800</xdr:colOff>
      <xdr:row>36</xdr:row>
      <xdr:rowOff>156788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573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155588</xdr:rowOff>
    </xdr:from>
    <xdr:to>
      <xdr:col>15</xdr:col>
      <xdr:colOff>50800</xdr:colOff>
      <xdr:row>36</xdr:row>
      <xdr:rowOff>156788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27788"/>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155588</xdr:rowOff>
    </xdr:from>
    <xdr:to>
      <xdr:col>10</xdr:col>
      <xdr:colOff>114300</xdr:colOff>
      <xdr:row>36</xdr:row>
      <xdr:rowOff>159245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778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147022</xdr:rowOff>
    </xdr:from>
    <xdr:to>
      <xdr:col>24</xdr:col>
      <xdr:colOff>114300</xdr:colOff>
      <xdr:row>36</xdr:row>
      <xdr:rowOff>77172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169899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102730</xdr:rowOff>
    </xdr:from>
    <xdr:to>
      <xdr:col>20</xdr:col>
      <xdr:colOff>38100</xdr:colOff>
      <xdr:row>37</xdr:row>
      <xdr:rowOff>32880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49407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105988</xdr:rowOff>
    </xdr:from>
    <xdr:to>
      <xdr:col>15</xdr:col>
      <xdr:colOff>101600</xdr:colOff>
      <xdr:row>37</xdr:row>
      <xdr:rowOff>36138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52665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104788</xdr:rowOff>
    </xdr:from>
    <xdr:to>
      <xdr:col>10</xdr:col>
      <xdr:colOff>165100</xdr:colOff>
      <xdr:row>37</xdr:row>
      <xdr:rowOff>34938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51465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108445</xdr:rowOff>
    </xdr:from>
    <xdr:to>
      <xdr:col>6</xdr:col>
      <xdr:colOff>38100</xdr:colOff>
      <xdr:row>37</xdr:row>
      <xdr:rowOff>38595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55122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15358</xdr:rowOff>
    </xdr:from>
    <xdr:to>
      <xdr:col>24</xdr:col>
      <xdr:colOff>63500</xdr:colOff>
      <xdr:row>56</xdr:row>
      <xdr:rowOff>63756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16558"/>
          <a:ext cx="8382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63756</xdr:rowOff>
    </xdr:from>
    <xdr:to>
      <xdr:col>19</xdr:col>
      <xdr:colOff>177800</xdr:colOff>
      <xdr:row>57</xdr:row>
      <xdr:rowOff>89865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64956"/>
          <a:ext cx="889000" cy="19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89865</xdr:rowOff>
    </xdr:from>
    <xdr:to>
      <xdr:col>15</xdr:col>
      <xdr:colOff>50800</xdr:colOff>
      <xdr:row>57</xdr:row>
      <xdr:rowOff>140843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2515"/>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54497</xdr:rowOff>
    </xdr:from>
    <xdr:to>
      <xdr:col>10</xdr:col>
      <xdr:colOff>114300</xdr:colOff>
      <xdr:row>57</xdr:row>
      <xdr:rowOff>140843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27147"/>
          <a:ext cx="889000" cy="8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136008</xdr:rowOff>
    </xdr:from>
    <xdr:to>
      <xdr:col>24</xdr:col>
      <xdr:colOff>114300</xdr:colOff>
      <xdr:row>56</xdr:row>
      <xdr:rowOff>66158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158885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1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12956</xdr:rowOff>
    </xdr:from>
    <xdr:to>
      <xdr:col>20</xdr:col>
      <xdr:colOff>38100</xdr:colOff>
      <xdr:row>56</xdr:row>
      <xdr:rowOff>114556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1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131083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39065</xdr:rowOff>
    </xdr:from>
    <xdr:to>
      <xdr:col>15</xdr:col>
      <xdr:colOff>101600</xdr:colOff>
      <xdr:row>57</xdr:row>
      <xdr:rowOff>140665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157192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8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90043</xdr:rowOff>
    </xdr:from>
    <xdr:to>
      <xdr:col>10</xdr:col>
      <xdr:colOff>165100</xdr:colOff>
      <xdr:row>58</xdr:row>
      <xdr:rowOff>20193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36720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3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3697</xdr:rowOff>
    </xdr:from>
    <xdr:to>
      <xdr:col>6</xdr:col>
      <xdr:colOff>38100</xdr:colOff>
      <xdr:row>57</xdr:row>
      <xdr:rowOff>105297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121824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137128</xdr:rowOff>
    </xdr:from>
    <xdr:to>
      <xdr:col>24</xdr:col>
      <xdr:colOff>63500</xdr:colOff>
      <xdr:row>77</xdr:row>
      <xdr:rowOff>147816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38778"/>
          <a:ext cx="8382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124155</xdr:rowOff>
    </xdr:from>
    <xdr:to>
      <xdr:col>19</xdr:col>
      <xdr:colOff>177800</xdr:colOff>
      <xdr:row>77</xdr:row>
      <xdr:rowOff>147816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25805"/>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124155</xdr:rowOff>
    </xdr:from>
    <xdr:to>
      <xdr:col>15</xdr:col>
      <xdr:colOff>50800</xdr:colOff>
      <xdr:row>77</xdr:row>
      <xdr:rowOff>127642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25805"/>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127412</xdr:rowOff>
    </xdr:from>
    <xdr:to>
      <xdr:col>10</xdr:col>
      <xdr:colOff>114300</xdr:colOff>
      <xdr:row>77</xdr:row>
      <xdr:rowOff>127642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29062"/>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86328</xdr:rowOff>
    </xdr:from>
    <xdr:to>
      <xdr:col>24</xdr:col>
      <xdr:colOff>114300</xdr:colOff>
      <xdr:row>78</xdr:row>
      <xdr:rowOff>16478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0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97016</xdr:rowOff>
    </xdr:from>
    <xdr:to>
      <xdr:col>20</xdr:col>
      <xdr:colOff>38100</xdr:colOff>
      <xdr:row>78</xdr:row>
      <xdr:rowOff>27166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18293</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3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73355</xdr:rowOff>
    </xdr:from>
    <xdr:to>
      <xdr:col>15</xdr:col>
      <xdr:colOff>101600</xdr:colOff>
      <xdr:row>78</xdr:row>
      <xdr:rowOff>3505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166082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76842</xdr:rowOff>
    </xdr:from>
    <xdr:to>
      <xdr:col>10</xdr:col>
      <xdr:colOff>165100</xdr:colOff>
      <xdr:row>78</xdr:row>
      <xdr:rowOff>6992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169569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76612</xdr:rowOff>
    </xdr:from>
    <xdr:to>
      <xdr:col>6</xdr:col>
      <xdr:colOff>38100</xdr:colOff>
      <xdr:row>78</xdr:row>
      <xdr:rowOff>6762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169339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7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61911</xdr:rowOff>
    </xdr:from>
    <xdr:to>
      <xdr:col>24</xdr:col>
      <xdr:colOff>63500</xdr:colOff>
      <xdr:row>97</xdr:row>
      <xdr:rowOff>106896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92561"/>
          <a:ext cx="8382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106896</xdr:rowOff>
    </xdr:from>
    <xdr:to>
      <xdr:col>19</xdr:col>
      <xdr:colOff>177800</xdr:colOff>
      <xdr:row>98</xdr:row>
      <xdr:rowOff>28845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37546"/>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28845</xdr:rowOff>
    </xdr:from>
    <xdr:to>
      <xdr:col>15</xdr:col>
      <xdr:colOff>50800</xdr:colOff>
      <xdr:row>98</xdr:row>
      <xdr:rowOff>46481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30945"/>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44619</xdr:rowOff>
    </xdr:from>
    <xdr:to>
      <xdr:col>10</xdr:col>
      <xdr:colOff>114300</xdr:colOff>
      <xdr:row>98</xdr:row>
      <xdr:rowOff>46481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46719"/>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11111</xdr:rowOff>
    </xdr:from>
    <xdr:to>
      <xdr:col>24</xdr:col>
      <xdr:colOff>114300</xdr:colOff>
      <xdr:row>97</xdr:row>
      <xdr:rowOff>112711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4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160988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2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56096</xdr:rowOff>
    </xdr:from>
    <xdr:to>
      <xdr:col>20</xdr:col>
      <xdr:colOff>38100</xdr:colOff>
      <xdr:row>97</xdr:row>
      <xdr:rowOff>157696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148823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7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149495</xdr:rowOff>
    </xdr:from>
    <xdr:to>
      <xdr:col>15</xdr:col>
      <xdr:colOff>101600</xdr:colOff>
      <xdr:row>98</xdr:row>
      <xdr:rowOff>79645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8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70772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167131</xdr:rowOff>
    </xdr:from>
    <xdr:to>
      <xdr:col>10</xdr:col>
      <xdr:colOff>165100</xdr:colOff>
      <xdr:row>98</xdr:row>
      <xdr:rowOff>97281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88408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165269</xdr:rowOff>
    </xdr:from>
    <xdr:to>
      <xdr:col>6</xdr:col>
      <xdr:colOff>38100</xdr:colOff>
      <xdr:row>98</xdr:row>
      <xdr:rowOff>95419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86546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8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57505</xdr:rowOff>
    </xdr:from>
    <xdr:to>
      <xdr:col>55</xdr:col>
      <xdr:colOff>0</xdr:colOff>
      <xdr:row>36</xdr:row>
      <xdr:rowOff>165907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15355"/>
          <a:ext cx="838200" cy="6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165907</xdr:rowOff>
    </xdr:from>
    <xdr:to>
      <xdr:col>50</xdr:col>
      <xdr:colOff>114300</xdr:colOff>
      <xdr:row>37</xdr:row>
      <xdr:rowOff>97121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38107"/>
          <a:ext cx="889000" cy="10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164768</xdr:rowOff>
    </xdr:from>
    <xdr:to>
      <xdr:col>45</xdr:col>
      <xdr:colOff>177800</xdr:colOff>
      <xdr:row>37</xdr:row>
      <xdr:rowOff>97121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36968"/>
          <a:ext cx="889000" cy="10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164768</xdr:rowOff>
    </xdr:from>
    <xdr:to>
      <xdr:col>41</xdr:col>
      <xdr:colOff>50800</xdr:colOff>
      <xdr:row>37</xdr:row>
      <xdr:rowOff>113210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36968"/>
          <a:ext cx="889000" cy="11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6705</xdr:rowOff>
    </xdr:from>
    <xdr:to>
      <xdr:col>55</xdr:col>
      <xdr:colOff>50800</xdr:colOff>
      <xdr:row>33</xdr:row>
      <xdr:rowOff>108305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29582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1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115107</xdr:rowOff>
    </xdr:from>
    <xdr:to>
      <xdr:col>50</xdr:col>
      <xdr:colOff>165100</xdr:colOff>
      <xdr:row>37</xdr:row>
      <xdr:rowOff>45257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61784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06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46321</xdr:rowOff>
    </xdr:from>
    <xdr:to>
      <xdr:col>46</xdr:col>
      <xdr:colOff>38100</xdr:colOff>
      <xdr:row>37</xdr:row>
      <xdr:rowOff>147921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164448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113968</xdr:rowOff>
    </xdr:from>
    <xdr:to>
      <xdr:col>41</xdr:col>
      <xdr:colOff>101600</xdr:colOff>
      <xdr:row>37</xdr:row>
      <xdr:rowOff>44118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8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60645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62410</xdr:rowOff>
    </xdr:from>
    <xdr:to>
      <xdr:col>36</xdr:col>
      <xdr:colOff>165100</xdr:colOff>
      <xdr:row>37</xdr:row>
      <xdr:rowOff>164010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0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155137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9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19098</xdr:rowOff>
    </xdr:from>
    <xdr:to>
      <xdr:col>54</xdr:col>
      <xdr:colOff>189865</xdr:colOff>
      <xdr:row>58</xdr:row>
      <xdr:rowOff>139951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34498"/>
          <a:ext cx="1270" cy="114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143778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8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139951</xdr:rowOff>
    </xdr:from>
    <xdr:to>
      <xdr:col>55</xdr:col>
      <xdr:colOff>88900</xdr:colOff>
      <xdr:row>58</xdr:row>
      <xdr:rowOff>139951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137225</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70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19098</xdr:rowOff>
    </xdr:from>
    <xdr:to>
      <xdr:col>55</xdr:col>
      <xdr:colOff>88900</xdr:colOff>
      <xdr:row>52</xdr:row>
      <xdr:rowOff>19098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3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15867</xdr:rowOff>
    </xdr:from>
    <xdr:to>
      <xdr:col>55</xdr:col>
      <xdr:colOff>0</xdr:colOff>
      <xdr:row>55</xdr:row>
      <xdr:rowOff>154818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8759817"/>
          <a:ext cx="838200" cy="8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89669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9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111242</xdr:rowOff>
    </xdr:from>
    <xdr:to>
      <xdr:col>55</xdr:col>
      <xdr:colOff>50800</xdr:colOff>
      <xdr:row>57</xdr:row>
      <xdr:rowOff>41392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15867</xdr:rowOff>
    </xdr:from>
    <xdr:to>
      <xdr:col>50</xdr:col>
      <xdr:colOff>114300</xdr:colOff>
      <xdr:row>51</xdr:row>
      <xdr:rowOff>101204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8759817"/>
          <a:ext cx="889000" cy="8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117368</xdr:rowOff>
    </xdr:from>
    <xdr:to>
      <xdr:col>50</xdr:col>
      <xdr:colOff>165100</xdr:colOff>
      <xdr:row>57</xdr:row>
      <xdr:rowOff>47518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38645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101204</xdr:rowOff>
    </xdr:from>
    <xdr:to>
      <xdr:col>45</xdr:col>
      <xdr:colOff>177800</xdr:colOff>
      <xdr:row>54</xdr:row>
      <xdr:rowOff>61610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8845154"/>
          <a:ext cx="889000" cy="47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146911</xdr:rowOff>
    </xdr:from>
    <xdr:to>
      <xdr:col>46</xdr:col>
      <xdr:colOff>38100</xdr:colOff>
      <xdr:row>57</xdr:row>
      <xdr:rowOff>77061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68188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164503</xdr:rowOff>
    </xdr:from>
    <xdr:to>
      <xdr:col>41</xdr:col>
      <xdr:colOff>50800</xdr:colOff>
      <xdr:row>54</xdr:row>
      <xdr:rowOff>61610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8908453"/>
          <a:ext cx="889000" cy="4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110305</xdr:rowOff>
    </xdr:from>
    <xdr:to>
      <xdr:col>41</xdr:col>
      <xdr:colOff>101600</xdr:colOff>
      <xdr:row>57</xdr:row>
      <xdr:rowOff>40455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31582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144236</xdr:rowOff>
    </xdr:from>
    <xdr:to>
      <xdr:col>36</xdr:col>
      <xdr:colOff>165100</xdr:colOff>
      <xdr:row>57</xdr:row>
      <xdr:rowOff>74386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65513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104018</xdr:rowOff>
    </xdr:from>
    <xdr:to>
      <xdr:col>55</xdr:col>
      <xdr:colOff>50800</xdr:colOff>
      <xdr:row>56</xdr:row>
      <xdr:rowOff>34168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126895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136517</xdr:rowOff>
    </xdr:from>
    <xdr:to>
      <xdr:col>50</xdr:col>
      <xdr:colOff>165100</xdr:colOff>
      <xdr:row>51</xdr:row>
      <xdr:rowOff>66667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87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83194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848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50404</xdr:rowOff>
    </xdr:from>
    <xdr:to>
      <xdr:col>46</xdr:col>
      <xdr:colOff>38100</xdr:colOff>
      <xdr:row>51</xdr:row>
      <xdr:rowOff>152004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87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168531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56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10810</xdr:rowOff>
    </xdr:from>
    <xdr:to>
      <xdr:col>41</xdr:col>
      <xdr:colOff>101600</xdr:colOff>
      <xdr:row>54</xdr:row>
      <xdr:rowOff>112410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2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128937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04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113703</xdr:rowOff>
    </xdr:from>
    <xdr:to>
      <xdr:col>36</xdr:col>
      <xdr:colOff>165100</xdr:colOff>
      <xdr:row>52</xdr:row>
      <xdr:rowOff>43853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88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60380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63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143997</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659847"/>
          <a:ext cx="1270" cy="852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90674</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4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143997</xdr:rowOff>
    </xdr:from>
    <xdr:to>
      <xdr:col>55</xdr:col>
      <xdr:colOff>88900</xdr:colOff>
      <xdr:row>73</xdr:row>
      <xdr:rowOff>143997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6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22931</xdr:rowOff>
    </xdr:from>
    <xdr:to>
      <xdr:col>55</xdr:col>
      <xdr:colOff>0</xdr:colOff>
      <xdr:row>76</xdr:row>
      <xdr:rowOff>45214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024431"/>
          <a:ext cx="838200" cy="105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115214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1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136787</xdr:rowOff>
    </xdr:from>
    <xdr:to>
      <xdr:col>55</xdr:col>
      <xdr:colOff>50800</xdr:colOff>
      <xdr:row>78</xdr:row>
      <xdr:rowOff>66937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3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22931</xdr:rowOff>
    </xdr:from>
    <xdr:to>
      <xdr:col>50</xdr:col>
      <xdr:colOff>114300</xdr:colOff>
      <xdr:row>72</xdr:row>
      <xdr:rowOff>103892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024431"/>
          <a:ext cx="889000" cy="42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141598</xdr:rowOff>
    </xdr:from>
    <xdr:to>
      <xdr:col>50</xdr:col>
      <xdr:colOff>165100</xdr:colOff>
      <xdr:row>78</xdr:row>
      <xdr:rowOff>71748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4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62875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103892</xdr:rowOff>
    </xdr:from>
    <xdr:to>
      <xdr:col>45</xdr:col>
      <xdr:colOff>177800</xdr:colOff>
      <xdr:row>74</xdr:row>
      <xdr:rowOff>37123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2448292"/>
          <a:ext cx="889000" cy="27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118573</xdr:rowOff>
    </xdr:from>
    <xdr:to>
      <xdr:col>46</xdr:col>
      <xdr:colOff>38100</xdr:colOff>
      <xdr:row>78</xdr:row>
      <xdr:rowOff>48723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39850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82697</xdr:rowOff>
    </xdr:from>
    <xdr:to>
      <xdr:col>41</xdr:col>
      <xdr:colOff>50800</xdr:colOff>
      <xdr:row>74</xdr:row>
      <xdr:rowOff>37123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427097"/>
          <a:ext cx="889000" cy="29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118690</xdr:rowOff>
    </xdr:from>
    <xdr:to>
      <xdr:col>41</xdr:col>
      <xdr:colOff>101600</xdr:colOff>
      <xdr:row>78</xdr:row>
      <xdr:rowOff>48840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4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121810</xdr:rowOff>
    </xdr:from>
    <xdr:to>
      <xdr:col>36</xdr:col>
      <xdr:colOff>165100</xdr:colOff>
      <xdr:row>78</xdr:row>
      <xdr:rowOff>51960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43087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165864</xdr:rowOff>
    </xdr:from>
    <xdr:to>
      <xdr:col>55</xdr:col>
      <xdr:colOff>50800</xdr:colOff>
      <xdr:row>76</xdr:row>
      <xdr:rowOff>96014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0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17292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8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143581</xdr:rowOff>
    </xdr:from>
    <xdr:to>
      <xdr:col>50</xdr:col>
      <xdr:colOff>165100</xdr:colOff>
      <xdr:row>70</xdr:row>
      <xdr:rowOff>73731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19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90258</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174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53092</xdr:rowOff>
    </xdr:from>
    <xdr:to>
      <xdr:col>46</xdr:col>
      <xdr:colOff>38100</xdr:colOff>
      <xdr:row>72</xdr:row>
      <xdr:rowOff>154692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39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171219</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217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157773</xdr:rowOff>
    </xdr:from>
    <xdr:to>
      <xdr:col>41</xdr:col>
      <xdr:colOff>101600</xdr:colOff>
      <xdr:row>74</xdr:row>
      <xdr:rowOff>87923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6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104450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31897</xdr:rowOff>
    </xdr:from>
    <xdr:to>
      <xdr:col>36</xdr:col>
      <xdr:colOff>165100</xdr:colOff>
      <xdr:row>72</xdr:row>
      <xdr:rowOff>133497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37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150024</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215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102146</xdr:rowOff>
    </xdr:from>
    <xdr:to>
      <xdr:col>55</xdr:col>
      <xdr:colOff>0</xdr:colOff>
      <xdr:row>98</xdr:row>
      <xdr:rowOff>36855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32796"/>
          <a:ext cx="838200" cy="10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36855</xdr:rowOff>
    </xdr:from>
    <xdr:to>
      <xdr:col>50</xdr:col>
      <xdr:colOff>114300</xdr:colOff>
      <xdr:row>98</xdr:row>
      <xdr:rowOff>82665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38955"/>
          <a:ext cx="889000" cy="4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82665</xdr:rowOff>
    </xdr:from>
    <xdr:to>
      <xdr:col>45</xdr:col>
      <xdr:colOff>177800</xdr:colOff>
      <xdr:row>98</xdr:row>
      <xdr:rowOff>103924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84765"/>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80454</xdr:rowOff>
    </xdr:from>
    <xdr:to>
      <xdr:col>41</xdr:col>
      <xdr:colOff>50800</xdr:colOff>
      <xdr:row>98</xdr:row>
      <xdr:rowOff>103924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82554"/>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51346</xdr:rowOff>
    </xdr:from>
    <xdr:to>
      <xdr:col>55</xdr:col>
      <xdr:colOff>50800</xdr:colOff>
      <xdr:row>97</xdr:row>
      <xdr:rowOff>152946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29773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157505</xdr:rowOff>
    </xdr:from>
    <xdr:to>
      <xdr:col>50</xdr:col>
      <xdr:colOff>165100</xdr:colOff>
      <xdr:row>98</xdr:row>
      <xdr:rowOff>87655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78782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8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31865</xdr:rowOff>
    </xdr:from>
    <xdr:to>
      <xdr:col>46</xdr:col>
      <xdr:colOff>38100</xdr:colOff>
      <xdr:row>98</xdr:row>
      <xdr:rowOff>133465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124592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53124</xdr:rowOff>
    </xdr:from>
    <xdr:to>
      <xdr:col>41</xdr:col>
      <xdr:colOff>101600</xdr:colOff>
      <xdr:row>98</xdr:row>
      <xdr:rowOff>154724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145851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29654</xdr:rowOff>
    </xdr:from>
    <xdr:to>
      <xdr:col>36</xdr:col>
      <xdr:colOff>165100</xdr:colOff>
      <xdr:row>98</xdr:row>
      <xdr:rowOff>131254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122381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12778</xdr:rowOff>
    </xdr:from>
    <xdr:to>
      <xdr:col>85</xdr:col>
      <xdr:colOff>127000</xdr:colOff>
      <xdr:row>39</xdr:row>
      <xdr:rowOff>41951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99328"/>
          <a:ext cx="8382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12778</xdr:rowOff>
    </xdr:from>
    <xdr:to>
      <xdr:col>81</xdr:col>
      <xdr:colOff>50800</xdr:colOff>
      <xdr:row>39</xdr:row>
      <xdr:rowOff>33500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99328"/>
          <a:ext cx="8890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166103</xdr:rowOff>
    </xdr:from>
    <xdr:to>
      <xdr:col>76</xdr:col>
      <xdr:colOff>114300</xdr:colOff>
      <xdr:row>39</xdr:row>
      <xdr:rowOff>33500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81203"/>
          <a:ext cx="889000" cy="3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166103</xdr:rowOff>
    </xdr:from>
    <xdr:to>
      <xdr:col>71</xdr:col>
      <xdr:colOff>177800</xdr:colOff>
      <xdr:row>38</xdr:row>
      <xdr:rowOff>170797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81203"/>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79603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162601</xdr:rowOff>
    </xdr:from>
    <xdr:to>
      <xdr:col>85</xdr:col>
      <xdr:colOff>177800</xdr:colOff>
      <xdr:row>39</xdr:row>
      <xdr:rowOff>92751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137226</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133428</xdr:rowOff>
    </xdr:from>
    <xdr:to>
      <xdr:col>81</xdr:col>
      <xdr:colOff>101600</xdr:colOff>
      <xdr:row>39</xdr:row>
      <xdr:rowOff>63578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80105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154150</xdr:rowOff>
    </xdr:from>
    <xdr:to>
      <xdr:col>76</xdr:col>
      <xdr:colOff>165100</xdr:colOff>
      <xdr:row>39</xdr:row>
      <xdr:rowOff>84300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100827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4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115303</xdr:rowOff>
    </xdr:from>
    <xdr:to>
      <xdr:col>72</xdr:col>
      <xdr:colOff>38100</xdr:colOff>
      <xdr:row>39</xdr:row>
      <xdr:rowOff>45453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61980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4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119997</xdr:rowOff>
    </xdr:from>
    <xdr:to>
      <xdr:col>67</xdr:col>
      <xdr:colOff>101600</xdr:colOff>
      <xdr:row>39</xdr:row>
      <xdr:rowOff>50147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66674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4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18183</xdr:rowOff>
    </xdr:from>
    <xdr:to>
      <xdr:col>85</xdr:col>
      <xdr:colOff>127000</xdr:colOff>
      <xdr:row>77</xdr:row>
      <xdr:rowOff>18706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19833"/>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18183</xdr:rowOff>
    </xdr:from>
    <xdr:to>
      <xdr:col>81</xdr:col>
      <xdr:colOff>50800</xdr:colOff>
      <xdr:row>77</xdr:row>
      <xdr:rowOff>21498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19833"/>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21498</xdr:rowOff>
    </xdr:from>
    <xdr:to>
      <xdr:col>76</xdr:col>
      <xdr:colOff>114300</xdr:colOff>
      <xdr:row>77</xdr:row>
      <xdr:rowOff>41697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23148"/>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41697</xdr:rowOff>
    </xdr:from>
    <xdr:to>
      <xdr:col>71</xdr:col>
      <xdr:colOff>177800</xdr:colOff>
      <xdr:row>77</xdr:row>
      <xdr:rowOff>43084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43347"/>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139356</xdr:rowOff>
    </xdr:from>
    <xdr:to>
      <xdr:col>85</xdr:col>
      <xdr:colOff>177800</xdr:colOff>
      <xdr:row>77</xdr:row>
      <xdr:rowOff>69506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117783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138833</xdr:rowOff>
    </xdr:from>
    <xdr:to>
      <xdr:col>81</xdr:col>
      <xdr:colOff>101600</xdr:colOff>
      <xdr:row>77</xdr:row>
      <xdr:rowOff>68983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6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60110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142148</xdr:rowOff>
    </xdr:from>
    <xdr:to>
      <xdr:col>76</xdr:col>
      <xdr:colOff>165100</xdr:colOff>
      <xdr:row>77</xdr:row>
      <xdr:rowOff>72298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63425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162347</xdr:rowOff>
    </xdr:from>
    <xdr:to>
      <xdr:col>72</xdr:col>
      <xdr:colOff>38100</xdr:colOff>
      <xdr:row>77</xdr:row>
      <xdr:rowOff>92497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83624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163734</xdr:rowOff>
    </xdr:from>
    <xdr:to>
      <xdr:col>67</xdr:col>
      <xdr:colOff>101600</xdr:colOff>
      <xdr:row>77</xdr:row>
      <xdr:rowOff>93884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85011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8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74723</xdr:rowOff>
    </xdr:from>
    <xdr:to>
      <xdr:col>85</xdr:col>
      <xdr:colOff>127000</xdr:colOff>
      <xdr:row>97</xdr:row>
      <xdr:rowOff>108674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05373"/>
          <a:ext cx="838200" cy="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76067</xdr:rowOff>
    </xdr:from>
    <xdr:to>
      <xdr:col>81</xdr:col>
      <xdr:colOff>50800</xdr:colOff>
      <xdr:row>97</xdr:row>
      <xdr:rowOff>108674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363817"/>
          <a:ext cx="889000" cy="37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76067</xdr:rowOff>
    </xdr:from>
    <xdr:to>
      <xdr:col>76</xdr:col>
      <xdr:colOff>114300</xdr:colOff>
      <xdr:row>96</xdr:row>
      <xdr:rowOff>129020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363817"/>
          <a:ext cx="889000" cy="2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129020</xdr:rowOff>
    </xdr:from>
    <xdr:to>
      <xdr:col>71</xdr:col>
      <xdr:colOff>177800</xdr:colOff>
      <xdr:row>97</xdr:row>
      <xdr:rowOff>6508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588220"/>
          <a:ext cx="889000" cy="4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23923</xdr:rowOff>
    </xdr:from>
    <xdr:to>
      <xdr:col>85</xdr:col>
      <xdr:colOff>177800</xdr:colOff>
      <xdr:row>97</xdr:row>
      <xdr:rowOff>125523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46800</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57874</xdr:rowOff>
    </xdr:from>
    <xdr:to>
      <xdr:col>81</xdr:col>
      <xdr:colOff>101600</xdr:colOff>
      <xdr:row>97</xdr:row>
      <xdr:rowOff>159474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25267</xdr:rowOff>
    </xdr:from>
    <xdr:to>
      <xdr:col>76</xdr:col>
      <xdr:colOff>165100</xdr:colOff>
      <xdr:row>95</xdr:row>
      <xdr:rowOff>126867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3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143394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0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78220</xdr:rowOff>
    </xdr:from>
    <xdr:to>
      <xdr:col>72</xdr:col>
      <xdr:colOff>38100</xdr:colOff>
      <xdr:row>97</xdr:row>
      <xdr:rowOff>8370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24897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3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127158</xdr:rowOff>
    </xdr:from>
    <xdr:to>
      <xdr:col>67</xdr:col>
      <xdr:colOff>101600</xdr:colOff>
      <xdr:row>97</xdr:row>
      <xdr:rowOff>57308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5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73835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36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133207</xdr:rowOff>
    </xdr:from>
    <xdr:to>
      <xdr:col>116</xdr:col>
      <xdr:colOff>63500</xdr:colOff>
      <xdr:row>38</xdr:row>
      <xdr:rowOff>134214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48307"/>
          <a:ext cx="8382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126807</xdr:rowOff>
    </xdr:from>
    <xdr:to>
      <xdr:col>111</xdr:col>
      <xdr:colOff>177800</xdr:colOff>
      <xdr:row>38</xdr:row>
      <xdr:rowOff>133207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4190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110530</xdr:rowOff>
    </xdr:from>
    <xdr:to>
      <xdr:col>107</xdr:col>
      <xdr:colOff>50800</xdr:colOff>
      <xdr:row>38</xdr:row>
      <xdr:rowOff>126807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25630"/>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103764</xdr:rowOff>
    </xdr:from>
    <xdr:to>
      <xdr:col>102</xdr:col>
      <xdr:colOff>114300</xdr:colOff>
      <xdr:row>38</xdr:row>
      <xdr:rowOff>110530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18864"/>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83414</xdr:rowOff>
    </xdr:from>
    <xdr:to>
      <xdr:col>116</xdr:col>
      <xdr:colOff>114300</xdr:colOff>
      <xdr:row>39</xdr:row>
      <xdr:rowOff>13564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169791</xdr:rowOff>
    </xdr:from>
    <xdr:ext cx="313932"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82407</xdr:rowOff>
    </xdr:from>
    <xdr:to>
      <xdr:col>112</xdr:col>
      <xdr:colOff>38100</xdr:colOff>
      <xdr:row>39</xdr:row>
      <xdr:rowOff>12557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3684</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690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76007</xdr:rowOff>
    </xdr:from>
    <xdr:to>
      <xdr:col>107</xdr:col>
      <xdr:colOff>101600</xdr:colOff>
      <xdr:row>39</xdr:row>
      <xdr:rowOff>6157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168734</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683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59730</xdr:rowOff>
    </xdr:from>
    <xdr:to>
      <xdr:col>102</xdr:col>
      <xdr:colOff>165100</xdr:colOff>
      <xdr:row>38</xdr:row>
      <xdr:rowOff>161330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7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152457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67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52964</xdr:rowOff>
    </xdr:from>
    <xdr:to>
      <xdr:col>98</xdr:col>
      <xdr:colOff>38100</xdr:colOff>
      <xdr:row>38</xdr:row>
      <xdr:rowOff>154564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145691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60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27610</xdr:rowOff>
    </xdr:from>
    <xdr:to>
      <xdr:col>116</xdr:col>
      <xdr:colOff>63500</xdr:colOff>
      <xdr:row>58</xdr:row>
      <xdr:rowOff>48260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71710"/>
          <a:ext cx="8382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48260</xdr:rowOff>
    </xdr:from>
    <xdr:to>
      <xdr:col>111</xdr:col>
      <xdr:colOff>177800</xdr:colOff>
      <xdr:row>58</xdr:row>
      <xdr:rowOff>48793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9236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147015</xdr:rowOff>
    </xdr:from>
    <xdr:to>
      <xdr:col>107</xdr:col>
      <xdr:colOff>50800</xdr:colOff>
      <xdr:row>58</xdr:row>
      <xdr:rowOff>48793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19665"/>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132842</xdr:rowOff>
    </xdr:from>
    <xdr:to>
      <xdr:col>102</xdr:col>
      <xdr:colOff>114300</xdr:colOff>
      <xdr:row>57</xdr:row>
      <xdr:rowOff>147015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219692"/>
          <a:ext cx="889000" cy="69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148260</xdr:rowOff>
    </xdr:from>
    <xdr:to>
      <xdr:col>116</xdr:col>
      <xdr:colOff>114300</xdr:colOff>
      <xdr:row>58</xdr:row>
      <xdr:rowOff>78410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171137</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168910</xdr:rowOff>
    </xdr:from>
    <xdr:to>
      <xdr:col>112</xdr:col>
      <xdr:colOff>38100</xdr:colOff>
      <xdr:row>58</xdr:row>
      <xdr:rowOff>99060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115587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7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169443</xdr:rowOff>
    </xdr:from>
    <xdr:to>
      <xdr:col>107</xdr:col>
      <xdr:colOff>101600</xdr:colOff>
      <xdr:row>58</xdr:row>
      <xdr:rowOff>99593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116120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96215</xdr:rowOff>
    </xdr:from>
    <xdr:to>
      <xdr:col>102</xdr:col>
      <xdr:colOff>165100</xdr:colOff>
      <xdr:row>58</xdr:row>
      <xdr:rowOff>26365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42892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82042</xdr:rowOff>
    </xdr:from>
    <xdr:to>
      <xdr:col>98</xdr:col>
      <xdr:colOff>38100</xdr:colOff>
      <xdr:row>54</xdr:row>
      <xdr:rowOff>12192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1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28719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894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79053</xdr:rowOff>
    </xdr:from>
    <xdr:to>
      <xdr:col>116</xdr:col>
      <xdr:colOff>63500</xdr:colOff>
      <xdr:row>76</xdr:row>
      <xdr:rowOff>86824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594903"/>
          <a:ext cx="838200" cy="52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79053</xdr:rowOff>
    </xdr:from>
    <xdr:to>
      <xdr:col>111</xdr:col>
      <xdr:colOff>177800</xdr:colOff>
      <xdr:row>74</xdr:row>
      <xdr:rowOff>123081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594903"/>
          <a:ext cx="889000" cy="2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58775</xdr:rowOff>
    </xdr:from>
    <xdr:to>
      <xdr:col>107</xdr:col>
      <xdr:colOff>50800</xdr:colOff>
      <xdr:row>74</xdr:row>
      <xdr:rowOff>123081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746075"/>
          <a:ext cx="889000" cy="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5580</xdr:rowOff>
    </xdr:from>
    <xdr:to>
      <xdr:col>102</xdr:col>
      <xdr:colOff>114300</xdr:colOff>
      <xdr:row>74</xdr:row>
      <xdr:rowOff>58775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692880"/>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36024</xdr:rowOff>
    </xdr:from>
    <xdr:to>
      <xdr:col>116</xdr:col>
      <xdr:colOff>114300</xdr:colOff>
      <xdr:row>76</xdr:row>
      <xdr:rowOff>137624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58902</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28253</xdr:rowOff>
    </xdr:from>
    <xdr:to>
      <xdr:col>112</xdr:col>
      <xdr:colOff>38100</xdr:colOff>
      <xdr:row>73</xdr:row>
      <xdr:rowOff>129853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5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146380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31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72281</xdr:rowOff>
    </xdr:from>
    <xdr:to>
      <xdr:col>107</xdr:col>
      <xdr:colOff>101600</xdr:colOff>
      <xdr:row>75</xdr:row>
      <xdr:rowOff>2431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18958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7975</xdr:rowOff>
    </xdr:from>
    <xdr:to>
      <xdr:col>102</xdr:col>
      <xdr:colOff>165100</xdr:colOff>
      <xdr:row>74</xdr:row>
      <xdr:rowOff>109575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6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126102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47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126230</xdr:rowOff>
    </xdr:from>
    <xdr:to>
      <xdr:col>98</xdr:col>
      <xdr:colOff>38100</xdr:colOff>
      <xdr:row>74</xdr:row>
      <xdr:rowOff>56380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72907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4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当町においては、東日本大震災の津波被害により、特に普通建設事業が大幅に増加しており、ピークである平成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年度においては災害公営住宅整備事業、防災集団移転促進事業、いちご団地造成事業といった大規模事業を実施したことにより、住民</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人当たりのコストが</a:t>
          </a:r>
          <a:r>
            <a:rPr lang="en-US" altLang="ja-JP" sz="1100">
              <a:solidFill>
                <a:schemeClr val="dk1"/>
              </a:solidFill>
              <a:effectLst/>
              <a:latin typeface="+mn-lt"/>
              <a:ea typeface="+mn-ea"/>
              <a:cs typeface="+mn-cs"/>
            </a:rPr>
            <a:t>464,999</a:t>
          </a:r>
          <a:r>
            <a:rPr lang="ja-JP" altLang="ja-JP" sz="1100">
              <a:solidFill>
                <a:schemeClr val="dk1"/>
              </a:solidFill>
              <a:effectLst/>
              <a:latin typeface="+mn-lt"/>
              <a:ea typeface="+mn-ea"/>
              <a:cs typeface="+mn-cs"/>
            </a:rPr>
            <a:t>円となるなど、類似団体でトップクラスの数値となっていた。避難道路や役場庁舎建設など新たに整備する施設が多いことから、これまで普通建設事業は上位に位置していたが、各種復興事業の完了に伴い、大幅な減となったものである。補助費等については、復興交付金事業の完了に伴う精算金（償還金）及び公共下水道事業が企業会計へ移行したことなどから前年度より増加となった。今後においては、震災関連事業の影響が小さくなるが、役場庁舎建設や災害公営住宅整備に係る多額の地方債の元利償還が始まり、令和５年度に８億７</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９００円とピークを迎えることから、公債費は増加に転ずる見込みである。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33,445
33,287
73.60
20,675,200
19,469,441
465,980
7,474,163
10,599,390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18542</xdr:rowOff>
    </xdr:from>
    <xdr:to>
      <xdr:col>24</xdr:col>
      <xdr:colOff>63500</xdr:colOff>
      <xdr:row>35</xdr:row>
      <xdr:rowOff>39878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9292"/>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39878</xdr:rowOff>
    </xdr:from>
    <xdr:to>
      <xdr:col>19</xdr:col>
      <xdr:colOff>177800</xdr:colOff>
      <xdr:row>35</xdr:row>
      <xdr:rowOff>76454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40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76454</xdr:rowOff>
    </xdr:from>
    <xdr:to>
      <xdr:col>15</xdr:col>
      <xdr:colOff>50800</xdr:colOff>
      <xdr:row>35</xdr:row>
      <xdr:rowOff>116078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720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104648</xdr:rowOff>
    </xdr:from>
    <xdr:to>
      <xdr:col>10</xdr:col>
      <xdr:colOff>114300</xdr:colOff>
      <xdr:row>35</xdr:row>
      <xdr:rowOff>116078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539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139192</xdr:rowOff>
    </xdr:from>
    <xdr:to>
      <xdr:col>24</xdr:col>
      <xdr:colOff>114300</xdr:colOff>
      <xdr:row>35</xdr:row>
      <xdr:rowOff>69342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162069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160528</xdr:rowOff>
    </xdr:from>
    <xdr:to>
      <xdr:col>20</xdr:col>
      <xdr:colOff>38100</xdr:colOff>
      <xdr:row>35</xdr:row>
      <xdr:rowOff>90678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107205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25654</xdr:rowOff>
    </xdr:from>
    <xdr:to>
      <xdr:col>15</xdr:col>
      <xdr:colOff>101600</xdr:colOff>
      <xdr:row>35</xdr:row>
      <xdr:rowOff>127254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65278</xdr:rowOff>
    </xdr:from>
    <xdr:to>
      <xdr:col>10</xdr:col>
      <xdr:colOff>165100</xdr:colOff>
      <xdr:row>35</xdr:row>
      <xdr:rowOff>166878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158005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53848</xdr:rowOff>
    </xdr:from>
    <xdr:to>
      <xdr:col>6</xdr:col>
      <xdr:colOff>38100</xdr:colOff>
      <xdr:row>35</xdr:row>
      <xdr:rowOff>155448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146575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170584</xdr:rowOff>
    </xdr:from>
    <xdr:to>
      <xdr:col>24</xdr:col>
      <xdr:colOff>63500</xdr:colOff>
      <xdr:row>55</xdr:row>
      <xdr:rowOff>134995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28884"/>
          <a:ext cx="838200" cy="1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134995</xdr:rowOff>
    </xdr:from>
    <xdr:to>
      <xdr:col>19</xdr:col>
      <xdr:colOff>177800</xdr:colOff>
      <xdr:row>57</xdr:row>
      <xdr:rowOff>10057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64745"/>
          <a:ext cx="889000" cy="2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10057</xdr:rowOff>
    </xdr:from>
    <xdr:to>
      <xdr:col>15</xdr:col>
      <xdr:colOff>50800</xdr:colOff>
      <xdr:row>57</xdr:row>
      <xdr:rowOff>54108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82707"/>
          <a:ext cx="889000" cy="4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54108</xdr:rowOff>
    </xdr:from>
    <xdr:to>
      <xdr:col>10</xdr:col>
      <xdr:colOff>114300</xdr:colOff>
      <xdr:row>57</xdr:row>
      <xdr:rowOff>115205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26758"/>
          <a:ext cx="889000" cy="6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119784</xdr:rowOff>
    </xdr:from>
    <xdr:to>
      <xdr:col>24</xdr:col>
      <xdr:colOff>114300</xdr:colOff>
      <xdr:row>55</xdr:row>
      <xdr:rowOff>49934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142661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84195</xdr:rowOff>
    </xdr:from>
    <xdr:to>
      <xdr:col>20</xdr:col>
      <xdr:colOff>38100</xdr:colOff>
      <xdr:row>56</xdr:row>
      <xdr:rowOff>14345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30872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8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130707</xdr:rowOff>
    </xdr:from>
    <xdr:to>
      <xdr:col>15</xdr:col>
      <xdr:colOff>101600</xdr:colOff>
      <xdr:row>57</xdr:row>
      <xdr:rowOff>60857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77384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0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3308</xdr:rowOff>
    </xdr:from>
    <xdr:to>
      <xdr:col>10</xdr:col>
      <xdr:colOff>165100</xdr:colOff>
      <xdr:row>57</xdr:row>
      <xdr:rowOff>104908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121435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64405</xdr:rowOff>
    </xdr:from>
    <xdr:to>
      <xdr:col>6</xdr:col>
      <xdr:colOff>38100</xdr:colOff>
      <xdr:row>57</xdr:row>
      <xdr:rowOff>166005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11082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1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44994</xdr:rowOff>
    </xdr:from>
    <xdr:to>
      <xdr:col>24</xdr:col>
      <xdr:colOff>63500</xdr:colOff>
      <xdr:row>77</xdr:row>
      <xdr:rowOff>118059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46644"/>
          <a:ext cx="838200" cy="7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118059</xdr:rowOff>
    </xdr:from>
    <xdr:to>
      <xdr:col>19</xdr:col>
      <xdr:colOff>177800</xdr:colOff>
      <xdr:row>77</xdr:row>
      <xdr:rowOff>170039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19709"/>
          <a:ext cx="889000" cy="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170039</xdr:rowOff>
    </xdr:from>
    <xdr:to>
      <xdr:col>15</xdr:col>
      <xdr:colOff>50800</xdr:colOff>
      <xdr:row>78</xdr:row>
      <xdr:rowOff>21645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71689"/>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166109</xdr:rowOff>
    </xdr:from>
    <xdr:to>
      <xdr:col>10</xdr:col>
      <xdr:colOff>114300</xdr:colOff>
      <xdr:row>78</xdr:row>
      <xdr:rowOff>21645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67759"/>
          <a:ext cx="889000" cy="2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165644</xdr:rowOff>
    </xdr:from>
    <xdr:to>
      <xdr:col>24</xdr:col>
      <xdr:colOff>114300</xdr:colOff>
      <xdr:row>77</xdr:row>
      <xdr:rowOff>95794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144071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67259</xdr:rowOff>
    </xdr:from>
    <xdr:to>
      <xdr:col>20</xdr:col>
      <xdr:colOff>38100</xdr:colOff>
      <xdr:row>77</xdr:row>
      <xdr:rowOff>168859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159986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119239</xdr:rowOff>
    </xdr:from>
    <xdr:to>
      <xdr:col>15</xdr:col>
      <xdr:colOff>101600</xdr:colOff>
      <xdr:row>78</xdr:row>
      <xdr:rowOff>49389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40516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142295</xdr:rowOff>
    </xdr:from>
    <xdr:to>
      <xdr:col>10</xdr:col>
      <xdr:colOff>165100</xdr:colOff>
      <xdr:row>78</xdr:row>
      <xdr:rowOff>72445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63572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115309</xdr:rowOff>
    </xdr:from>
    <xdr:to>
      <xdr:col>6</xdr:col>
      <xdr:colOff>38100</xdr:colOff>
      <xdr:row>78</xdr:row>
      <xdr:rowOff>45459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36586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29463</xdr:rowOff>
    </xdr:from>
    <xdr:to>
      <xdr:col>24</xdr:col>
      <xdr:colOff>63500</xdr:colOff>
      <xdr:row>97</xdr:row>
      <xdr:rowOff>17094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88663"/>
          <a:ext cx="838200" cy="1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29463</xdr:rowOff>
    </xdr:from>
    <xdr:to>
      <xdr:col>19</xdr:col>
      <xdr:colOff>177800</xdr:colOff>
      <xdr:row>96</xdr:row>
      <xdr:rowOff>164542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88663"/>
          <a:ext cx="889000" cy="13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164542</xdr:rowOff>
    </xdr:from>
    <xdr:to>
      <xdr:col>15</xdr:col>
      <xdr:colOff>50800</xdr:colOff>
      <xdr:row>97</xdr:row>
      <xdr:rowOff>87782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23742"/>
          <a:ext cx="889000" cy="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87782</xdr:rowOff>
    </xdr:from>
    <xdr:to>
      <xdr:col>10</xdr:col>
      <xdr:colOff>114300</xdr:colOff>
      <xdr:row>97</xdr:row>
      <xdr:rowOff>118160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18432"/>
          <a:ext cx="889000" cy="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137744</xdr:rowOff>
    </xdr:from>
    <xdr:to>
      <xdr:col>24</xdr:col>
      <xdr:colOff>114300</xdr:colOff>
      <xdr:row>97</xdr:row>
      <xdr:rowOff>67894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52671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150113</xdr:rowOff>
    </xdr:from>
    <xdr:to>
      <xdr:col>20</xdr:col>
      <xdr:colOff>38100</xdr:colOff>
      <xdr:row>96</xdr:row>
      <xdr:rowOff>80263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96790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113742</xdr:rowOff>
    </xdr:from>
    <xdr:to>
      <xdr:col>15</xdr:col>
      <xdr:colOff>101600</xdr:colOff>
      <xdr:row>97</xdr:row>
      <xdr:rowOff>43892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35019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36982</xdr:rowOff>
    </xdr:from>
    <xdr:to>
      <xdr:col>10</xdr:col>
      <xdr:colOff>165100</xdr:colOff>
      <xdr:row>97</xdr:row>
      <xdr:rowOff>138582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129709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67360</xdr:rowOff>
    </xdr:from>
    <xdr:to>
      <xdr:col>6</xdr:col>
      <xdr:colOff>38100</xdr:colOff>
      <xdr:row>97</xdr:row>
      <xdr:rowOff>168960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160087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97409</xdr:rowOff>
    </xdr:from>
    <xdr:to>
      <xdr:col>55</xdr:col>
      <xdr:colOff>0</xdr:colOff>
      <xdr:row>37</xdr:row>
      <xdr:rowOff>98552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4105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97409</xdr:rowOff>
    </xdr:from>
    <xdr:to>
      <xdr:col>50</xdr:col>
      <xdr:colOff>114300</xdr:colOff>
      <xdr:row>37</xdr:row>
      <xdr:rowOff>125222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4105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124079</xdr:rowOff>
    </xdr:from>
    <xdr:to>
      <xdr:col>45</xdr:col>
      <xdr:colOff>177800</xdr:colOff>
      <xdr:row>37</xdr:row>
      <xdr:rowOff>125222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6772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47117</xdr:rowOff>
    </xdr:from>
    <xdr:to>
      <xdr:col>41</xdr:col>
      <xdr:colOff>50800</xdr:colOff>
      <xdr:row>37</xdr:row>
      <xdr:rowOff>124079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704967"/>
          <a:ext cx="889000" cy="76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47752</xdr:rowOff>
    </xdr:from>
    <xdr:to>
      <xdr:col>55</xdr:col>
      <xdr:colOff>50800</xdr:colOff>
      <xdr:row>37</xdr:row>
      <xdr:rowOff>149352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70629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4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46609</xdr:rowOff>
    </xdr:from>
    <xdr:to>
      <xdr:col>50</xdr:col>
      <xdr:colOff>165100</xdr:colOff>
      <xdr:row>37</xdr:row>
      <xdr:rowOff>148209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164736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165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74422</xdr:rowOff>
    </xdr:from>
    <xdr:to>
      <xdr:col>46</xdr:col>
      <xdr:colOff>38100</xdr:colOff>
      <xdr:row>38</xdr:row>
      <xdr:rowOff>4572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21099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19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73279</xdr:rowOff>
    </xdr:from>
    <xdr:to>
      <xdr:col>41</xdr:col>
      <xdr:colOff>101600</xdr:colOff>
      <xdr:row>38</xdr:row>
      <xdr:rowOff>3429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19956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192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167767</xdr:rowOff>
    </xdr:from>
    <xdr:to>
      <xdr:col>36</xdr:col>
      <xdr:colOff>165100</xdr:colOff>
      <xdr:row>33</xdr:row>
      <xdr:rowOff>97917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6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114444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4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40525</xdr:rowOff>
    </xdr:from>
    <xdr:to>
      <xdr:col>55</xdr:col>
      <xdr:colOff>0</xdr:colOff>
      <xdr:row>57</xdr:row>
      <xdr:rowOff>54261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13175"/>
          <a:ext cx="8382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147358</xdr:rowOff>
    </xdr:from>
    <xdr:to>
      <xdr:col>50</xdr:col>
      <xdr:colOff>114300</xdr:colOff>
      <xdr:row>57</xdr:row>
      <xdr:rowOff>40525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234208"/>
          <a:ext cx="889000" cy="57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37630</xdr:rowOff>
    </xdr:from>
    <xdr:to>
      <xdr:col>45</xdr:col>
      <xdr:colOff>177800</xdr:colOff>
      <xdr:row>53</xdr:row>
      <xdr:rowOff>147358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1244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37630</xdr:rowOff>
    </xdr:from>
    <xdr:to>
      <xdr:col>41</xdr:col>
      <xdr:colOff>50800</xdr:colOff>
      <xdr:row>54</xdr:row>
      <xdr:rowOff>27572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124480"/>
          <a:ext cx="8890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3461</xdr:rowOff>
    </xdr:from>
    <xdr:to>
      <xdr:col>55</xdr:col>
      <xdr:colOff>50800</xdr:colOff>
      <xdr:row>57</xdr:row>
      <xdr:rowOff>105061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26338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161175</xdr:rowOff>
    </xdr:from>
    <xdr:to>
      <xdr:col>50</xdr:col>
      <xdr:colOff>165100</xdr:colOff>
      <xdr:row>57</xdr:row>
      <xdr:rowOff>91325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107852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3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96558</xdr:rowOff>
    </xdr:from>
    <xdr:to>
      <xdr:col>46</xdr:col>
      <xdr:colOff>38100</xdr:colOff>
      <xdr:row>54</xdr:row>
      <xdr:rowOff>26708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1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43235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9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158280</xdr:rowOff>
    </xdr:from>
    <xdr:to>
      <xdr:col>41</xdr:col>
      <xdr:colOff>101600</xdr:colOff>
      <xdr:row>53</xdr:row>
      <xdr:rowOff>88430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0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104957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8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148222</xdr:rowOff>
    </xdr:from>
    <xdr:to>
      <xdr:col>36</xdr:col>
      <xdr:colOff>165100</xdr:colOff>
      <xdr:row>54</xdr:row>
      <xdr:rowOff>78372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2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94899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01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63100</xdr:rowOff>
    </xdr:from>
    <xdr:to>
      <xdr:col>55</xdr:col>
      <xdr:colOff>0</xdr:colOff>
      <xdr:row>77</xdr:row>
      <xdr:rowOff>84322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64750"/>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84322</xdr:rowOff>
    </xdr:from>
    <xdr:to>
      <xdr:col>50</xdr:col>
      <xdr:colOff>114300</xdr:colOff>
      <xdr:row>78</xdr:row>
      <xdr:rowOff>83883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85972"/>
          <a:ext cx="889000" cy="1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111925</xdr:rowOff>
    </xdr:from>
    <xdr:to>
      <xdr:col>45</xdr:col>
      <xdr:colOff>177800</xdr:colOff>
      <xdr:row>78</xdr:row>
      <xdr:rowOff>83883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13575"/>
          <a:ext cx="889000" cy="1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98000</xdr:rowOff>
    </xdr:from>
    <xdr:to>
      <xdr:col>41</xdr:col>
      <xdr:colOff>50800</xdr:colOff>
      <xdr:row>77</xdr:row>
      <xdr:rowOff>111925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99650"/>
          <a:ext cx="889000" cy="1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12300</xdr:rowOff>
    </xdr:from>
    <xdr:to>
      <xdr:col>55</xdr:col>
      <xdr:colOff>50800</xdr:colOff>
      <xdr:row>77</xdr:row>
      <xdr:rowOff>113900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35177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33522</xdr:rowOff>
    </xdr:from>
    <xdr:to>
      <xdr:col>50</xdr:col>
      <xdr:colOff>165100</xdr:colOff>
      <xdr:row>77</xdr:row>
      <xdr:rowOff>135122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151649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33083</xdr:rowOff>
    </xdr:from>
    <xdr:to>
      <xdr:col>46</xdr:col>
      <xdr:colOff>38100</xdr:colOff>
      <xdr:row>78</xdr:row>
      <xdr:rowOff>134683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151210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18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61125</xdr:rowOff>
    </xdr:from>
    <xdr:to>
      <xdr:col>41</xdr:col>
      <xdr:colOff>101600</xdr:colOff>
      <xdr:row>77</xdr:row>
      <xdr:rowOff>162725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7802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47200</xdr:rowOff>
    </xdr:from>
    <xdr:to>
      <xdr:col>36</xdr:col>
      <xdr:colOff>165100</xdr:colOff>
      <xdr:row>77</xdr:row>
      <xdr:rowOff>148800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165327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2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98561</xdr:rowOff>
    </xdr:from>
    <xdr:to>
      <xdr:col>54</xdr:col>
      <xdr:colOff>189865</xdr:colOff>
      <xdr:row>98</xdr:row>
      <xdr:rowOff>171286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871961"/>
          <a:ext cx="1270" cy="110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3663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7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171286</xdr:rowOff>
    </xdr:from>
    <xdr:to>
      <xdr:col>55</xdr:col>
      <xdr:colOff>88900</xdr:colOff>
      <xdr:row>98</xdr:row>
      <xdr:rowOff>171286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7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45238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64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98561</xdr:rowOff>
    </xdr:from>
    <xdr:to>
      <xdr:col>55</xdr:col>
      <xdr:colOff>88900</xdr:colOff>
      <xdr:row>92</xdr:row>
      <xdr:rowOff>98561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871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60671</xdr:rowOff>
    </xdr:from>
    <xdr:to>
      <xdr:col>55</xdr:col>
      <xdr:colOff>0</xdr:colOff>
      <xdr:row>94</xdr:row>
      <xdr:rowOff>82350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005521"/>
          <a:ext cx="838200" cy="19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29923</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60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51496</xdr:rowOff>
    </xdr:from>
    <xdr:to>
      <xdr:col>55</xdr:col>
      <xdr:colOff>50800</xdr:colOff>
      <xdr:row>97</xdr:row>
      <xdr:rowOff>153096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8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61719</xdr:rowOff>
    </xdr:from>
    <xdr:to>
      <xdr:col>50</xdr:col>
      <xdr:colOff>114300</xdr:colOff>
      <xdr:row>93</xdr:row>
      <xdr:rowOff>60671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5663669"/>
          <a:ext cx="889000" cy="34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60286</xdr:rowOff>
    </xdr:from>
    <xdr:to>
      <xdr:col>50</xdr:col>
      <xdr:colOff>165100</xdr:colOff>
      <xdr:row>97</xdr:row>
      <xdr:rowOff>161886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9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8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61719</xdr:rowOff>
    </xdr:from>
    <xdr:to>
      <xdr:col>45</xdr:col>
      <xdr:colOff>177800</xdr:colOff>
      <xdr:row>94</xdr:row>
      <xdr:rowOff>84550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5663669"/>
          <a:ext cx="889000" cy="5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53124</xdr:rowOff>
    </xdr:from>
    <xdr:to>
      <xdr:col>46</xdr:col>
      <xdr:colOff>38100</xdr:colOff>
      <xdr:row>97</xdr:row>
      <xdr:rowOff>154724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145851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7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163340</xdr:rowOff>
    </xdr:from>
    <xdr:to>
      <xdr:col>41</xdr:col>
      <xdr:colOff>50800</xdr:colOff>
      <xdr:row>94</xdr:row>
      <xdr:rowOff>84550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5593840"/>
          <a:ext cx="889000" cy="6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42380</xdr:rowOff>
    </xdr:from>
    <xdr:to>
      <xdr:col>41</xdr:col>
      <xdr:colOff>101600</xdr:colOff>
      <xdr:row>97</xdr:row>
      <xdr:rowOff>143980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6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6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52963</xdr:rowOff>
    </xdr:from>
    <xdr:to>
      <xdr:col>36</xdr:col>
      <xdr:colOff>165100</xdr:colOff>
      <xdr:row>97</xdr:row>
      <xdr:rowOff>154563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145690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7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31550</xdr:rowOff>
    </xdr:from>
    <xdr:to>
      <xdr:col>55</xdr:col>
      <xdr:colOff>50800</xdr:colOff>
      <xdr:row>94</xdr:row>
      <xdr:rowOff>133150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1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54427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99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9871</xdr:rowOff>
    </xdr:from>
    <xdr:to>
      <xdr:col>50</xdr:col>
      <xdr:colOff>165100</xdr:colOff>
      <xdr:row>93</xdr:row>
      <xdr:rowOff>111471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9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127998</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572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10919</xdr:rowOff>
    </xdr:from>
    <xdr:to>
      <xdr:col>46</xdr:col>
      <xdr:colOff>38100</xdr:colOff>
      <xdr:row>91</xdr:row>
      <xdr:rowOff>112519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61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129046</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538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33750</xdr:rowOff>
    </xdr:from>
    <xdr:to>
      <xdr:col>41</xdr:col>
      <xdr:colOff>101600</xdr:colOff>
      <xdr:row>94</xdr:row>
      <xdr:rowOff>135350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1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151877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9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112540</xdr:rowOff>
    </xdr:from>
    <xdr:to>
      <xdr:col>36</xdr:col>
      <xdr:colOff>165100</xdr:colOff>
      <xdr:row>91</xdr:row>
      <xdr:rowOff>42690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5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59217</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672795" y="1531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166789</xdr:rowOff>
    </xdr:from>
    <xdr:to>
      <xdr:col>85</xdr:col>
      <xdr:colOff>127000</xdr:colOff>
      <xdr:row>37</xdr:row>
      <xdr:rowOff>74949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67539"/>
          <a:ext cx="838200" cy="25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69577</xdr:rowOff>
    </xdr:from>
    <xdr:to>
      <xdr:col>81</xdr:col>
      <xdr:colOff>50800</xdr:colOff>
      <xdr:row>37</xdr:row>
      <xdr:rowOff>74949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413227"/>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69577</xdr:rowOff>
    </xdr:from>
    <xdr:to>
      <xdr:col>76</xdr:col>
      <xdr:colOff>114300</xdr:colOff>
      <xdr:row>37</xdr:row>
      <xdr:rowOff>104267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13227"/>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93751</xdr:rowOff>
    </xdr:from>
    <xdr:to>
      <xdr:col>71</xdr:col>
      <xdr:colOff>177800</xdr:colOff>
      <xdr:row>37</xdr:row>
      <xdr:rowOff>104267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3740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115989</xdr:rowOff>
    </xdr:from>
    <xdr:to>
      <xdr:col>85</xdr:col>
      <xdr:colOff>177800</xdr:colOff>
      <xdr:row>36</xdr:row>
      <xdr:rowOff>46139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138866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96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24149</xdr:rowOff>
    </xdr:from>
    <xdr:to>
      <xdr:col>81</xdr:col>
      <xdr:colOff>101600</xdr:colOff>
      <xdr:row>37</xdr:row>
      <xdr:rowOff>125749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116876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46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18777</xdr:rowOff>
    </xdr:from>
    <xdr:to>
      <xdr:col>76</xdr:col>
      <xdr:colOff>165100</xdr:colOff>
      <xdr:row>37</xdr:row>
      <xdr:rowOff>120377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111504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4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53467</xdr:rowOff>
    </xdr:from>
    <xdr:to>
      <xdr:col>72</xdr:col>
      <xdr:colOff>38100</xdr:colOff>
      <xdr:row>37</xdr:row>
      <xdr:rowOff>155067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146194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42951</xdr:rowOff>
    </xdr:from>
    <xdr:to>
      <xdr:col>67</xdr:col>
      <xdr:colOff>101600</xdr:colOff>
      <xdr:row>37</xdr:row>
      <xdr:rowOff>144551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135679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127656</xdr:rowOff>
    </xdr:from>
    <xdr:to>
      <xdr:col>85</xdr:col>
      <xdr:colOff>127000</xdr:colOff>
      <xdr:row>57</xdr:row>
      <xdr:rowOff>149187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900306"/>
          <a:ext cx="838200" cy="2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127656</xdr:rowOff>
    </xdr:from>
    <xdr:to>
      <xdr:col>81</xdr:col>
      <xdr:colOff>50800</xdr:colOff>
      <xdr:row>58</xdr:row>
      <xdr:rowOff>17999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00306"/>
          <a:ext cx="889000" cy="6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164074</xdr:rowOff>
    </xdr:from>
    <xdr:to>
      <xdr:col>76</xdr:col>
      <xdr:colOff>114300</xdr:colOff>
      <xdr:row>58</xdr:row>
      <xdr:rowOff>17999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936724"/>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164074</xdr:rowOff>
    </xdr:from>
    <xdr:to>
      <xdr:col>71</xdr:col>
      <xdr:colOff>177800</xdr:colOff>
      <xdr:row>58</xdr:row>
      <xdr:rowOff>41159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36724"/>
          <a:ext cx="889000" cy="4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98387</xdr:rowOff>
    </xdr:from>
    <xdr:to>
      <xdr:col>85</xdr:col>
      <xdr:colOff>177800</xdr:colOff>
      <xdr:row>58</xdr:row>
      <xdr:rowOff>28537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76814</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4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76856</xdr:rowOff>
    </xdr:from>
    <xdr:to>
      <xdr:col>81</xdr:col>
      <xdr:colOff>101600</xdr:colOff>
      <xdr:row>58</xdr:row>
      <xdr:rowOff>7006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169583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94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138649</xdr:rowOff>
    </xdr:from>
    <xdr:to>
      <xdr:col>76</xdr:col>
      <xdr:colOff>165100</xdr:colOff>
      <xdr:row>58</xdr:row>
      <xdr:rowOff>68799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59926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0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113274</xdr:rowOff>
    </xdr:from>
    <xdr:to>
      <xdr:col>72</xdr:col>
      <xdr:colOff>38100</xdr:colOff>
      <xdr:row>58</xdr:row>
      <xdr:rowOff>43424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8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34551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161809</xdr:rowOff>
    </xdr:from>
    <xdr:to>
      <xdr:col>67</xdr:col>
      <xdr:colOff>101600</xdr:colOff>
      <xdr:row>58</xdr:row>
      <xdr:rowOff>91959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83086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12778</xdr:rowOff>
    </xdr:from>
    <xdr:to>
      <xdr:col>85</xdr:col>
      <xdr:colOff>127000</xdr:colOff>
      <xdr:row>79</xdr:row>
      <xdr:rowOff>41951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57328"/>
          <a:ext cx="8382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12778</xdr:rowOff>
    </xdr:from>
    <xdr:to>
      <xdr:col>81</xdr:col>
      <xdr:colOff>50800</xdr:colOff>
      <xdr:row>79</xdr:row>
      <xdr:rowOff>33500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57328"/>
          <a:ext cx="8890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166103</xdr:rowOff>
    </xdr:from>
    <xdr:to>
      <xdr:col>76</xdr:col>
      <xdr:colOff>114300</xdr:colOff>
      <xdr:row>79</xdr:row>
      <xdr:rowOff>33500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39203"/>
          <a:ext cx="889000" cy="3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166103</xdr:rowOff>
    </xdr:from>
    <xdr:to>
      <xdr:col>71</xdr:col>
      <xdr:colOff>177800</xdr:colOff>
      <xdr:row>78</xdr:row>
      <xdr:rowOff>170797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39203"/>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79602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162601</xdr:rowOff>
    </xdr:from>
    <xdr:to>
      <xdr:col>85</xdr:col>
      <xdr:colOff>177800</xdr:colOff>
      <xdr:row>79</xdr:row>
      <xdr:rowOff>92751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137226</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1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133428</xdr:rowOff>
    </xdr:from>
    <xdr:to>
      <xdr:col>81</xdr:col>
      <xdr:colOff>101600</xdr:colOff>
      <xdr:row>79</xdr:row>
      <xdr:rowOff>63578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80105</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28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154150</xdr:rowOff>
    </xdr:from>
    <xdr:to>
      <xdr:col>76</xdr:col>
      <xdr:colOff>165100</xdr:colOff>
      <xdr:row>79</xdr:row>
      <xdr:rowOff>84300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100827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30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115303</xdr:rowOff>
    </xdr:from>
    <xdr:to>
      <xdr:col>72</xdr:col>
      <xdr:colOff>38100</xdr:colOff>
      <xdr:row>79</xdr:row>
      <xdr:rowOff>45453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61980</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32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119997</xdr:rowOff>
    </xdr:from>
    <xdr:to>
      <xdr:col>67</xdr:col>
      <xdr:colOff>101600</xdr:colOff>
      <xdr:row>79</xdr:row>
      <xdr:rowOff>50147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66674</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32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18183</xdr:rowOff>
    </xdr:from>
    <xdr:to>
      <xdr:col>85</xdr:col>
      <xdr:colOff>127000</xdr:colOff>
      <xdr:row>97</xdr:row>
      <xdr:rowOff>18706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648833"/>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18183</xdr:rowOff>
    </xdr:from>
    <xdr:to>
      <xdr:col>81</xdr:col>
      <xdr:colOff>50800</xdr:colOff>
      <xdr:row>97</xdr:row>
      <xdr:rowOff>21498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648833"/>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21498</xdr:rowOff>
    </xdr:from>
    <xdr:to>
      <xdr:col>76</xdr:col>
      <xdr:colOff>114300</xdr:colOff>
      <xdr:row>97</xdr:row>
      <xdr:rowOff>41697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652148"/>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41697</xdr:rowOff>
    </xdr:from>
    <xdr:to>
      <xdr:col>71</xdr:col>
      <xdr:colOff>177800</xdr:colOff>
      <xdr:row>97</xdr:row>
      <xdr:rowOff>43084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672347"/>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139356</xdr:rowOff>
    </xdr:from>
    <xdr:to>
      <xdr:col>85</xdr:col>
      <xdr:colOff>177800</xdr:colOff>
      <xdr:row>97</xdr:row>
      <xdr:rowOff>69506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5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117783</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138833</xdr:rowOff>
    </xdr:from>
    <xdr:to>
      <xdr:col>81</xdr:col>
      <xdr:colOff>101600</xdr:colOff>
      <xdr:row>97</xdr:row>
      <xdr:rowOff>68983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5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60110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6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142148</xdr:rowOff>
    </xdr:from>
    <xdr:to>
      <xdr:col>76</xdr:col>
      <xdr:colOff>165100</xdr:colOff>
      <xdr:row>97</xdr:row>
      <xdr:rowOff>72298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63425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69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162347</xdr:rowOff>
    </xdr:from>
    <xdr:to>
      <xdr:col>72</xdr:col>
      <xdr:colOff>38100</xdr:colOff>
      <xdr:row>97</xdr:row>
      <xdr:rowOff>92497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6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83624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163734</xdr:rowOff>
    </xdr:from>
    <xdr:to>
      <xdr:col>67</xdr:col>
      <xdr:colOff>101600</xdr:colOff>
      <xdr:row>97</xdr:row>
      <xdr:rowOff>93884</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6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85011</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7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目的別歳出においても、これまで東日本大震災からの復旧・復興事業により全体的に事業費が類似団体と比べて高い状況であった。土木費においては、類似団体でトップクラスの数値となっており、海水浴場等排水整備工事や被災地における仮設施設の用地取得などを実施したものの復興完了に伴い全体的に減少傾向となっている。また、役場庁舎・保健福祉センター建設事業が完了したことに伴い、衛生費においては減少となっているが、総務費は特別定額給付金給付事業及び事業完了による復興交付金の返還金などで増額となった。なお、消防費については、防災倉庫整備事業及び防災備蓄品などにより増加したものである。今後においては、ソフト事業への転換により、民生費が大きなウェイトを占めてくるもの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a:solidFill>
                <a:schemeClr val="dk1"/>
              </a:solidFill>
              <a:effectLst/>
              <a:latin typeface="+mn-lt"/>
              <a:ea typeface="+mn-ea"/>
              <a:cs typeface="+mn-cs"/>
            </a:rPr>
            <a:t>当町の決算については、平成</a:t>
          </a:r>
          <a:r>
            <a:rPr lang="en-US" altLang="ja-JP" sz="800">
              <a:solidFill>
                <a:schemeClr val="dk1"/>
              </a:solidFill>
              <a:effectLst/>
              <a:latin typeface="+mn-lt"/>
              <a:ea typeface="+mn-ea"/>
              <a:cs typeface="+mn-cs"/>
            </a:rPr>
            <a:t>23</a:t>
          </a:r>
          <a:r>
            <a:rPr lang="ja-JP" altLang="ja-JP" sz="800">
              <a:solidFill>
                <a:schemeClr val="dk1"/>
              </a:solidFill>
              <a:effectLst/>
              <a:latin typeface="+mn-lt"/>
              <a:ea typeface="+mn-ea"/>
              <a:cs typeface="+mn-cs"/>
            </a:rPr>
            <a:t>年度以降東日本大震災からの復旧・復興事業が多額に上る一方、通常事業費については削減を行っている状況である。震災関連事業費の増大とともに事業の繰越も増加しており、特に、繰越事業において多額の不用額が発生している状況から平成</a:t>
          </a:r>
          <a:r>
            <a:rPr lang="en-US" altLang="ja-JP" sz="800">
              <a:solidFill>
                <a:schemeClr val="dk1"/>
              </a:solidFill>
              <a:effectLst/>
              <a:latin typeface="+mn-lt"/>
              <a:ea typeface="+mn-ea"/>
              <a:cs typeface="+mn-cs"/>
            </a:rPr>
            <a:t>28</a:t>
          </a:r>
          <a:r>
            <a:rPr lang="ja-JP" altLang="ja-JP" sz="800">
              <a:solidFill>
                <a:schemeClr val="dk1"/>
              </a:solidFill>
              <a:effectLst/>
              <a:latin typeface="+mn-lt"/>
              <a:ea typeface="+mn-ea"/>
              <a:cs typeface="+mn-cs"/>
            </a:rPr>
            <a:t>年度までは実質収支額が大幅に増加したところであるが、平成</a:t>
          </a:r>
          <a:r>
            <a:rPr lang="en-US" altLang="ja-JP" sz="800">
              <a:solidFill>
                <a:schemeClr val="dk1"/>
              </a:solidFill>
              <a:effectLst/>
              <a:latin typeface="+mn-lt"/>
              <a:ea typeface="+mn-ea"/>
              <a:cs typeface="+mn-cs"/>
            </a:rPr>
            <a:t>29</a:t>
          </a:r>
          <a:r>
            <a:rPr lang="ja-JP" altLang="ja-JP" sz="800">
              <a:solidFill>
                <a:schemeClr val="dk1"/>
              </a:solidFill>
              <a:effectLst/>
              <a:latin typeface="+mn-lt"/>
              <a:ea typeface="+mn-ea"/>
              <a:cs typeface="+mn-cs"/>
            </a:rPr>
            <a:t>年度においては、復興事業のピークを過ぎたことから、ある程度適正な事業の進捗管理がなされたことなどにより不用額が</a:t>
          </a:r>
          <a:r>
            <a:rPr lang="ja-JP" altLang="en-US" sz="800">
              <a:solidFill>
                <a:schemeClr val="dk1"/>
              </a:solidFill>
              <a:effectLst/>
              <a:latin typeface="+mn-lt"/>
              <a:ea typeface="+mn-ea"/>
              <a:cs typeface="+mn-cs"/>
            </a:rPr>
            <a:t>大幅に</a:t>
          </a:r>
          <a:r>
            <a:rPr lang="ja-JP" altLang="ja-JP" sz="800">
              <a:solidFill>
                <a:schemeClr val="dk1"/>
              </a:solidFill>
              <a:effectLst/>
              <a:latin typeface="+mn-lt"/>
              <a:ea typeface="+mn-ea"/>
              <a:cs typeface="+mn-cs"/>
            </a:rPr>
            <a:t>減少し、実質収支額が減となっ</a:t>
          </a:r>
          <a:r>
            <a:rPr lang="ja-JP" altLang="en-US" sz="800">
              <a:solidFill>
                <a:schemeClr val="dk1"/>
              </a:solidFill>
              <a:effectLst/>
              <a:latin typeface="+mn-lt"/>
              <a:ea typeface="+mn-ea"/>
              <a:cs typeface="+mn-cs"/>
            </a:rPr>
            <a:t>た。</a:t>
          </a:r>
          <a:r>
            <a:rPr lang="ja-JP" altLang="ja-JP" sz="800">
              <a:solidFill>
                <a:schemeClr val="dk1"/>
              </a:solidFill>
              <a:effectLst/>
              <a:latin typeface="+mn-lt"/>
              <a:ea typeface="+mn-ea"/>
              <a:cs typeface="+mn-cs"/>
            </a:rPr>
            <a:t>また、平成</a:t>
          </a:r>
          <a:r>
            <a:rPr lang="en-US" altLang="ja-JP" sz="800">
              <a:solidFill>
                <a:schemeClr val="dk1"/>
              </a:solidFill>
              <a:effectLst/>
              <a:latin typeface="+mn-lt"/>
              <a:ea typeface="+mn-ea"/>
              <a:cs typeface="+mn-cs"/>
            </a:rPr>
            <a:t>30</a:t>
          </a:r>
          <a:r>
            <a:rPr lang="ja-JP" altLang="ja-JP" sz="800">
              <a:solidFill>
                <a:schemeClr val="dk1"/>
              </a:solidFill>
              <a:effectLst/>
              <a:latin typeface="+mn-lt"/>
              <a:ea typeface="+mn-ea"/>
              <a:cs typeface="+mn-cs"/>
            </a:rPr>
            <a:t>年度に財政調整基金約</a:t>
          </a:r>
          <a:r>
            <a:rPr lang="en-US" altLang="ja-JP" sz="800">
              <a:solidFill>
                <a:schemeClr val="dk1"/>
              </a:solidFill>
              <a:effectLst/>
              <a:latin typeface="+mn-lt"/>
              <a:ea typeface="+mn-ea"/>
              <a:cs typeface="+mn-cs"/>
            </a:rPr>
            <a:t>13</a:t>
          </a:r>
          <a:r>
            <a:rPr lang="ja-JP" altLang="ja-JP" sz="800">
              <a:solidFill>
                <a:schemeClr val="dk1"/>
              </a:solidFill>
              <a:effectLst/>
              <a:latin typeface="+mn-lt"/>
              <a:ea typeface="+mn-ea"/>
              <a:cs typeface="+mn-cs"/>
            </a:rPr>
            <a:t>億円を取り崩し、災害公営住宅の今後の維持管理費用に充てるための基金【町営住宅管理運営基金】を新たに設置、積立したため、財政調整基金残高が大きく減少している。令和２年度においては、前年度に比べて財政調整基金の取崩しを抑えることができたが、今後老朽化した公共施設の補修、教育施設、給食センターなどの建替えも必要となることから、可能な限り事業費の精査を行い、健全財政の維持に努めていきたい。</a:t>
          </a:r>
          <a:endParaRPr kumimoji="1" lang="ja-JP" altLang="en-US"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赤字・黒字の標準財政規模比については、当町においては全会計で黒字を維持していることからすべて正数での表記となっている。全体の黒字額の標準財政規模比については、分析を開始し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年度以降、毎年度</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％の範囲内で推移してきたところである。しかしながら、平成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は、一般会計において震災の影響による通常事業費の減少及び予算規模の増大に伴う各種事業不用額の増加などにより実質収支比率が大きく増加した。近年においては上記要因の他に繰越予算における多額の不用額が生じ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年度の一般会計における黒字が大幅に増大した。平成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年度以降においては、事業の適正な進捗管理が図られたことなどにより、不用額は減少している。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昨年度分析では、令和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が震災復興計画最終年度との理由から大幅な数値変動を見込んでいたところであるが、一般会計をはじめ全会計においてほぼ横ばいとなった。今後は、震災復興事業により整備したインフラ事業等の維持管理係る支出が予想されることから適切な財源確保策を講じ、更なる実質収支比率の改善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当町における実質公債費比率については、近年緩やかな下落傾向が続いていたが、令和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年度は、前年度比</a:t>
          </a:r>
          <a:r>
            <a:rPr kumimoji="1" lang="en-US" altLang="ja-JP" sz="900">
              <a:latin typeface="ＭＳ ゴシック" pitchFamily="49" charset="-128"/>
              <a:ea typeface="ＭＳ ゴシック" pitchFamily="49" charset="-128"/>
            </a:rPr>
            <a:t>0.2</a:t>
          </a:r>
          <a:r>
            <a:rPr kumimoji="1" lang="ja-JP" altLang="en-US" sz="900">
              <a:solidFill>
                <a:srgbClr val="FF0000"/>
              </a:solidFill>
              <a:latin typeface="ＭＳ ゴシック" pitchFamily="49" charset="-128"/>
              <a:ea typeface="ＭＳ ゴシック" pitchFamily="49" charset="-128"/>
            </a:rPr>
            <a:t>ポイント</a:t>
          </a:r>
          <a:r>
            <a:rPr kumimoji="1" lang="ja-JP" altLang="en-US" sz="900">
              <a:latin typeface="ＭＳ ゴシック" pitchFamily="49" charset="-128"/>
              <a:ea typeface="ＭＳ ゴシック" pitchFamily="49" charset="-128"/>
            </a:rPr>
            <a:t>増の</a:t>
          </a:r>
          <a:r>
            <a:rPr kumimoji="1" lang="en-US" altLang="ja-JP" sz="900">
              <a:latin typeface="ＭＳ ゴシック" pitchFamily="49" charset="-128"/>
              <a:ea typeface="ＭＳ ゴシック" pitchFamily="49" charset="-128"/>
            </a:rPr>
            <a:t>5.0</a:t>
          </a:r>
          <a:r>
            <a:rPr kumimoji="1" lang="ja-JP" altLang="en-US" sz="900">
              <a:latin typeface="ＭＳ ゴシック" pitchFamily="49" charset="-128"/>
              <a:ea typeface="ＭＳ ゴシック" pitchFamily="49" charset="-128"/>
            </a:rPr>
            <a:t>％となっている。構造の内訳を見ると、普通会計における元利償還金は平成</a:t>
          </a:r>
          <a:r>
            <a:rPr kumimoji="1" lang="en-US" altLang="ja-JP" sz="900">
              <a:latin typeface="ＭＳ ゴシック" pitchFamily="49" charset="-128"/>
              <a:ea typeface="ＭＳ ゴシック" pitchFamily="49" charset="-128"/>
            </a:rPr>
            <a:t>22</a:t>
          </a:r>
          <a:r>
            <a:rPr kumimoji="1" lang="ja-JP" altLang="en-US" sz="900">
              <a:latin typeface="ＭＳ ゴシック" pitchFamily="49" charset="-128"/>
              <a:ea typeface="ＭＳ ゴシック" pitchFamily="49" charset="-128"/>
            </a:rPr>
            <a:t>年度をピークに減少傾向が続いていたが、平成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年度から災害公営住宅建設事業債の元金の本格償還が開始したことなどにより上昇傾向となっている。また、令和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年度においては、主に亘理町公共下水道事業会計に係る公営企業債に対する元利償還金に対する繰入金が増加（</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百万円）していることから、令和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年度の実質公債費比率の分子は全体で</a:t>
          </a:r>
          <a:r>
            <a:rPr kumimoji="1" lang="en-US" altLang="ja-JP" sz="900">
              <a:latin typeface="ＭＳ ゴシック" pitchFamily="49" charset="-128"/>
              <a:ea typeface="ＭＳ ゴシック" pitchFamily="49" charset="-128"/>
            </a:rPr>
            <a:t>35</a:t>
          </a:r>
          <a:r>
            <a:rPr kumimoji="1" lang="ja-JP" altLang="en-US" sz="900">
              <a:latin typeface="ＭＳ ゴシック" pitchFamily="49" charset="-128"/>
              <a:ea typeface="ＭＳ ゴシック" pitchFamily="49" charset="-128"/>
            </a:rPr>
            <a:t>百万円の増となった。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今後においては、近年借入した庁舎建設事業などに係る地方債が多額になっていることから、通常事業分の地方債を可能な限り抑制し、実質公債費比率の上昇を抑えたい考えである。	</a:t>
          </a:r>
          <a:endParaRPr kumimoji="1" lang="en-US" altLang="ja-JP" sz="9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当町における将来負担比率については、平成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年度以降は（－）表示となっている。近年では、平成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年度をピークに一般会計等の地方債現在高の増加や充当可能基金の減少から将来負担比率の分子に係る数値は、増加傾向となっていたが、令和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年度は充当可能基金の増加により再び減少となっている。</a:t>
          </a:r>
        </a:p>
        <a:p>
          <a:r>
            <a:rPr kumimoji="1" lang="ja-JP" altLang="en-US" sz="1000">
              <a:latin typeface="ＭＳ ゴシック" pitchFamily="49" charset="-128"/>
              <a:ea typeface="ＭＳ ゴシック" pitchFamily="49" charset="-128"/>
            </a:rPr>
            <a:t>その内訳をみると、一般会計等に係る地方債残高は平成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において災害公営住宅整備等に係る起債借入が多額となり、一時的に大幅な増となったところであり、それ以降については震災関連事業の進捗に伴い、再び減少に転じたものであるが、令和元年度において役場新庁舎建設事業（関連事業も含む）に係る借入を行ったことや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年度では、令和元年台風第</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号に係る災害関連の借入、旧庁舎等の解体に係る借入を行ったため増加している。公営企業債等繰入見込額については、公共下水道事業における地方債残高が減少していることから</a:t>
          </a:r>
          <a:r>
            <a:rPr kumimoji="1" lang="en-US" altLang="ja-JP" sz="1000">
              <a:latin typeface="ＭＳ ゴシック" pitchFamily="49" charset="-128"/>
              <a:ea typeface="ＭＳ ゴシック" pitchFamily="49" charset="-128"/>
            </a:rPr>
            <a:t>101</a:t>
          </a:r>
          <a:r>
            <a:rPr kumimoji="1" lang="ja-JP" altLang="en-US" sz="1000">
              <a:latin typeface="ＭＳ ゴシック" pitchFamily="49" charset="-128"/>
              <a:ea typeface="ＭＳ ゴシック" pitchFamily="49" charset="-128"/>
            </a:rPr>
            <a:t>百万円の減となっている。充当可能財源等については、財政調整基金等において、復旧・復興事業の完了に伴い震災関連事業が減少し取崩が減少したことなどから前年度比で</a:t>
          </a:r>
          <a:r>
            <a:rPr kumimoji="1" lang="en-US" altLang="ja-JP" sz="1000">
              <a:latin typeface="ＭＳ ゴシック" pitchFamily="49" charset="-128"/>
              <a:ea typeface="ＭＳ ゴシック" pitchFamily="49" charset="-128"/>
            </a:rPr>
            <a:t>937</a:t>
          </a:r>
          <a:r>
            <a:rPr kumimoji="1" lang="ja-JP" altLang="en-US" sz="1000">
              <a:latin typeface="ＭＳ ゴシック" pitchFamily="49" charset="-128"/>
              <a:ea typeface="ＭＳ ゴシック" pitchFamily="49" charset="-128"/>
            </a:rPr>
            <a:t>百万円の増となっている。　</a:t>
          </a:r>
        </a:p>
        <a:p>
          <a:r>
            <a:rPr kumimoji="1" lang="ja-JP" altLang="en-US" sz="1000">
              <a:latin typeface="ＭＳ ゴシック" pitchFamily="49" charset="-128"/>
              <a:ea typeface="ＭＳ ゴシック" pitchFamily="49" charset="-128"/>
            </a:rPr>
            <a:t>以上の要因から将来負担比率の分子は前年度比で</a:t>
          </a:r>
          <a:r>
            <a:rPr kumimoji="1" lang="en-US" altLang="ja-JP" sz="1000">
              <a:latin typeface="ＭＳ ゴシック" pitchFamily="49" charset="-128"/>
              <a:ea typeface="ＭＳ ゴシック" pitchFamily="49" charset="-128"/>
            </a:rPr>
            <a:t>608</a:t>
          </a:r>
          <a:r>
            <a:rPr kumimoji="1" lang="ja-JP" altLang="en-US" sz="1000">
              <a:latin typeface="ＭＳ ゴシック" pitchFamily="49" charset="-128"/>
              <a:ea typeface="ＭＳ ゴシック" pitchFamily="49" charset="-128"/>
            </a:rPr>
            <a:t>百万円の減少となっている。今後においても、特に工業用地の早期売却を目指し、引き続き将来負担比率の改善に努めていきたい。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宮城県亘理町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百万円、町営住宅管理運営基金で</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485</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の積立が増加した一方</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復興事業の完了に伴う返還金として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東日本大震災復興交付金基金を</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3,265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地域コミュニティ復興支援などの事業として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震災復興基金</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る減少などが主な要因である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維持する。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・町全体の事業について、徹底した事務事業見直しを継続して実施し、基金の取崩しに頼らない財政運営に努める。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基金の使途）</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・公共施設整備基金：老朽化した公共施設等の整備に活用</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・長寿社会対策基金：地域における福祉活動の促進、快適な生活環境の形成等、本格的な高齢化社会の到来に対応した施策を推進し、                                    </a:t>
          </a:r>
          <a:endParaRPr lang="ja-JP" altLang="ja-JP" sz="1000">
            <a:effectLst/>
          </a:endParaRPr>
        </a:p>
        <a:p>
          <a:pPr eaLnBrk="1" fontAlgn="auto" latinLnBrk="0" hangingPunct="1"/>
          <a:r>
            <a:rPr kumimoji="1" lang="en-US"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もって地域の振興と住民福祉の向上を図る　　</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・農業振興基金：農業及び農村の振興を図る　</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・森林環境整備基金：森林の整備及びその促進に要する費用に充てる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・農業復興地域還元事業基金：被災地域農業復興総合支援事業により整備した農業用施設及び機械を使用する農業者から寄附金を募り、　　　　　　</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亘理町の将来の地域農業の発展に向けた事業への活用</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・町営住宅管理運営基金：町営住宅及び共同施設の整備、修繕、改良及び管理並びに地方債償還に要する費用に充てる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・震災復興基金：東日本大震災からの復旧復興事業を推進する　　　　　　　　　　　　　　</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（増減理由）</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・東日本大震災復興交付金基金：</a:t>
          </a:r>
          <a:r>
            <a:rPr kumimoji="1" lang="ja-JP" altLang="en-US" sz="1000" b="0" i="0" baseline="0">
              <a:solidFill>
                <a:schemeClr val="dk1"/>
              </a:solidFill>
              <a:effectLst/>
              <a:latin typeface="+mn-lt"/>
              <a:ea typeface="+mn-ea"/>
              <a:cs typeface="+mn-cs"/>
            </a:rPr>
            <a:t>復興事業完了に伴い返還金としての</a:t>
          </a:r>
          <a:r>
            <a:rPr kumimoji="1" lang="ja-JP" altLang="ja-JP" sz="1000" b="0" i="0" baseline="0">
              <a:solidFill>
                <a:schemeClr val="dk1"/>
              </a:solidFill>
              <a:effectLst/>
              <a:latin typeface="+mn-lt"/>
              <a:ea typeface="+mn-ea"/>
              <a:cs typeface="+mn-cs"/>
            </a:rPr>
            <a:t>取崩</a:t>
          </a:r>
          <a:r>
            <a:rPr kumimoji="1" lang="ja-JP" altLang="en-US" sz="1000" b="0" i="0" baseline="0">
              <a:solidFill>
                <a:schemeClr val="dk1"/>
              </a:solidFill>
              <a:effectLst/>
              <a:latin typeface="+mn-lt"/>
              <a:ea typeface="+mn-ea"/>
              <a:cs typeface="+mn-cs"/>
            </a:rPr>
            <a:t>し</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・震災復興基金：被災者支援に係るソフト事業等の実施のための取崩しによる減　</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・庁舎建設基金</a:t>
          </a:r>
          <a:r>
            <a:rPr kumimoji="1" lang="ja-JP" altLang="en-US" sz="1000" b="0" i="0" baseline="0">
              <a:solidFill>
                <a:schemeClr val="dk1"/>
              </a:solidFill>
              <a:effectLst/>
              <a:latin typeface="+mn-lt"/>
              <a:ea typeface="+mn-ea"/>
              <a:cs typeface="+mn-cs"/>
            </a:rPr>
            <a:t>、学校整備基金</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今後の老朽化に伴う公共施設全般の施設整備のため、新設した公共施設整備基金へ積換え</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（今後の方針）</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復興の完了に伴い</a:t>
          </a:r>
          <a:r>
            <a:rPr kumimoji="1" lang="ja-JP" altLang="ja-JP" sz="1000" b="0" i="0" baseline="0">
              <a:solidFill>
                <a:schemeClr val="dk1"/>
              </a:solidFill>
              <a:effectLst/>
              <a:latin typeface="+mn-lt"/>
              <a:ea typeface="+mn-ea"/>
              <a:cs typeface="+mn-cs"/>
            </a:rPr>
            <a:t>東日本大震災復興交付金基金</a:t>
          </a:r>
          <a:r>
            <a:rPr kumimoji="1" lang="ja-JP" altLang="en-US" sz="1000" b="0" i="0" baseline="0">
              <a:solidFill>
                <a:schemeClr val="dk1"/>
              </a:solidFill>
              <a:effectLst/>
              <a:latin typeface="+mn-lt"/>
              <a:ea typeface="+mn-ea"/>
              <a:cs typeface="+mn-cs"/>
            </a:rPr>
            <a:t>は令和</a:t>
          </a:r>
          <a:r>
            <a:rPr kumimoji="1" lang="en-US" altLang="ja-JP" sz="1000" b="0" i="0" baseline="0">
              <a:solidFill>
                <a:schemeClr val="dk1"/>
              </a:solidFill>
              <a:effectLst/>
              <a:latin typeface="+mn-lt"/>
              <a:ea typeface="+mn-ea"/>
              <a:cs typeface="+mn-cs"/>
            </a:rPr>
            <a:t>2</a:t>
          </a:r>
          <a:r>
            <a:rPr kumimoji="1" lang="ja-JP" altLang="en-US" sz="1000" b="0" i="0" baseline="0">
              <a:solidFill>
                <a:schemeClr val="dk1"/>
              </a:solidFill>
              <a:effectLst/>
              <a:latin typeface="+mn-lt"/>
              <a:ea typeface="+mn-ea"/>
              <a:cs typeface="+mn-cs"/>
            </a:rPr>
            <a:t>年度で廃止済み、</a:t>
          </a:r>
          <a:r>
            <a:rPr kumimoji="1" lang="ja-JP" altLang="ja-JP" sz="1000" b="0" i="0" baseline="0">
              <a:solidFill>
                <a:schemeClr val="dk1"/>
              </a:solidFill>
              <a:effectLst/>
              <a:latin typeface="+mn-lt"/>
              <a:ea typeface="+mn-ea"/>
              <a:cs typeface="+mn-cs"/>
            </a:rPr>
            <a:t>震災復興基金</a:t>
          </a:r>
          <a:r>
            <a:rPr kumimoji="1" lang="ja-JP" altLang="en-US" sz="1000" b="0" i="0" baseline="0">
              <a:solidFill>
                <a:schemeClr val="dk1"/>
              </a:solidFill>
              <a:effectLst/>
              <a:latin typeface="+mn-lt"/>
              <a:ea typeface="+mn-ea"/>
              <a:cs typeface="+mn-cs"/>
            </a:rPr>
            <a:t>も今後廃止する</a:t>
          </a:r>
          <a:r>
            <a:rPr kumimoji="1" lang="ja-JP" altLang="ja-JP" sz="1000" b="0" i="0" baseline="0">
              <a:solidFill>
                <a:schemeClr val="dk1"/>
              </a:solidFill>
              <a:effectLst/>
              <a:latin typeface="+mn-lt"/>
              <a:ea typeface="+mn-ea"/>
              <a:cs typeface="+mn-cs"/>
            </a:rPr>
            <a:t>予定</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・財政調整基金残高の目標額を上回るものについては、老朽化した施設の維持管理に備えるため、</a:t>
          </a:r>
          <a:r>
            <a:rPr kumimoji="1" lang="ja-JP" altLang="ja-JP" sz="1000" b="0" i="0" baseline="0">
              <a:solidFill>
                <a:schemeClr val="dk1"/>
              </a:solidFill>
              <a:effectLst/>
              <a:latin typeface="+mn-lt"/>
              <a:ea typeface="+mn-ea"/>
              <a:cs typeface="+mn-cs"/>
            </a:rPr>
            <a:t>公共施設整備基金</a:t>
          </a:r>
          <a:r>
            <a:rPr kumimoji="1" lang="ja-JP" altLang="en-US" sz="1000" b="0" i="0" baseline="0">
              <a:solidFill>
                <a:schemeClr val="dk1"/>
              </a:solidFill>
              <a:effectLst/>
              <a:latin typeface="+mn-lt"/>
              <a:ea typeface="+mn-ea"/>
              <a:cs typeface="+mn-cs"/>
            </a:rPr>
            <a:t>へ積み立てを行いたい考えである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・復旧・復興事業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の完了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により震災関連事業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が減少したことによる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取崩の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維持する。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・利子による積立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今後当面の間、活用する予定はないものの、将来的には、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億円程度の残高になるように積立したい考えである。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20675200</v>
      </c>
      <c r="BO4" s="426"/>
      <c r="BP4" s="426"/>
      <c r="BQ4" s="426"/>
      <c r="BR4" s="426"/>
      <c r="BS4" s="426"/>
      <c r="BT4" s="426"/>
      <c r="BU4" s="427"/>
      <c r="BV4" s="425">
        <v>19952344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6.2</v>
      </c>
      <c r="CU4" s="610"/>
      <c r="CV4" s="610"/>
      <c r="CW4" s="610"/>
      <c r="CX4" s="610"/>
      <c r="CY4" s="610"/>
      <c r="CZ4" s="610"/>
      <c r="DA4" s="611"/>
      <c r="DB4" s="609">
        <v>6.6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19469441</v>
      </c>
      <c r="BO5" s="431"/>
      <c r="BP5" s="431"/>
      <c r="BQ5" s="431"/>
      <c r="BR5" s="431"/>
      <c r="BS5" s="431"/>
      <c r="BT5" s="431"/>
      <c r="BU5" s="432"/>
      <c r="BV5" s="430">
        <v>19076203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90.2</v>
      </c>
      <c r="CU5" s="401"/>
      <c r="CV5" s="401"/>
      <c r="CW5" s="401"/>
      <c r="CX5" s="401"/>
      <c r="CY5" s="401"/>
      <c r="CZ5" s="401"/>
      <c r="DA5" s="402"/>
      <c r="DB5" s="400">
        <v>92.1</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1205759</v>
      </c>
      <c r="BO6" s="431"/>
      <c r="BP6" s="431"/>
      <c r="BQ6" s="431"/>
      <c r="BR6" s="431"/>
      <c r="BS6" s="431"/>
      <c r="BT6" s="431"/>
      <c r="BU6" s="432"/>
      <c r="BV6" s="430">
        <v>876141</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94.5</v>
      </c>
      <c r="CU6" s="584"/>
      <c r="CV6" s="584"/>
      <c r="CW6" s="584"/>
      <c r="CX6" s="584"/>
      <c r="CY6" s="584"/>
      <c r="CZ6" s="584"/>
      <c r="DA6" s="585"/>
      <c r="DB6" s="583">
        <v>96.8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739779</v>
      </c>
      <c r="BO7" s="431"/>
      <c r="BP7" s="431"/>
      <c r="BQ7" s="431"/>
      <c r="BR7" s="431"/>
      <c r="BS7" s="431"/>
      <c r="BT7" s="431"/>
      <c r="BU7" s="432"/>
      <c r="BV7" s="430">
        <v>403907</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7474163</v>
      </c>
      <c r="CU7" s="431"/>
      <c r="CV7" s="431"/>
      <c r="CW7" s="431"/>
      <c r="CX7" s="431"/>
      <c r="CY7" s="431"/>
      <c r="CZ7" s="431"/>
      <c r="DA7" s="432"/>
      <c r="DB7" s="430">
        <v>7102573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102</v>
      </c>
      <c r="AV8" s="488"/>
      <c r="AW8" s="488"/>
      <c r="AX8" s="488"/>
      <c r="AY8" s="410" t="s">
        <v>109</v>
      </c>
      <c r="AZ8" s="411"/>
      <c r="BA8" s="411"/>
      <c r="BB8" s="411"/>
      <c r="BC8" s="411"/>
      <c r="BD8" s="411"/>
      <c r="BE8" s="411"/>
      <c r="BF8" s="411"/>
      <c r="BG8" s="411"/>
      <c r="BH8" s="411"/>
      <c r="BI8" s="411"/>
      <c r="BJ8" s="411"/>
      <c r="BK8" s="411"/>
      <c r="BL8" s="411"/>
      <c r="BM8" s="412"/>
      <c r="BN8" s="430">
        <v>465980</v>
      </c>
      <c r="BO8" s="431"/>
      <c r="BP8" s="431"/>
      <c r="BQ8" s="431"/>
      <c r="BR8" s="431"/>
      <c r="BS8" s="431"/>
      <c r="BT8" s="431"/>
      <c r="BU8" s="432"/>
      <c r="BV8" s="430">
        <v>472234</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0.6</v>
      </c>
      <c r="CU8" s="544"/>
      <c r="CV8" s="544"/>
      <c r="CW8" s="544"/>
      <c r="CX8" s="544"/>
      <c r="CY8" s="544"/>
      <c r="CZ8" s="544"/>
      <c r="DA8" s="545"/>
      <c r="DB8" s="543">
        <v>0.57999999999999996</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33087</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102</v>
      </c>
      <c r="AV9" s="488"/>
      <c r="AW9" s="488"/>
      <c r="AX9" s="488"/>
      <c r="AY9" s="410" t="s">
        <v>115</v>
      </c>
      <c r="AZ9" s="411"/>
      <c r="BA9" s="411"/>
      <c r="BB9" s="411"/>
      <c r="BC9" s="411"/>
      <c r="BD9" s="411"/>
      <c r="BE9" s="411"/>
      <c r="BF9" s="411"/>
      <c r="BG9" s="411"/>
      <c r="BH9" s="411"/>
      <c r="BI9" s="411"/>
      <c r="BJ9" s="411"/>
      <c r="BK9" s="411"/>
      <c r="BL9" s="411"/>
      <c r="BM9" s="412"/>
      <c r="BN9" s="430">
        <v>-6254</v>
      </c>
      <c r="BO9" s="431"/>
      <c r="BP9" s="431"/>
      <c r="BQ9" s="431"/>
      <c r="BR9" s="431"/>
      <c r="BS9" s="431"/>
      <c r="BT9" s="431"/>
      <c r="BU9" s="432"/>
      <c r="BV9" s="430">
        <v>-218053</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7.9</v>
      </c>
      <c r="CU9" s="401"/>
      <c r="CV9" s="401"/>
      <c r="CW9" s="401"/>
      <c r="CX9" s="401"/>
      <c r="CY9" s="401"/>
      <c r="CZ9" s="401"/>
      <c r="DA9" s="402"/>
      <c r="DB9" s="400">
        <v>6.5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33589</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89</v>
      </c>
      <c r="BO10" s="431"/>
      <c r="BP10" s="431"/>
      <c r="BQ10" s="431"/>
      <c r="BR10" s="431"/>
      <c r="BS10" s="431"/>
      <c r="BT10" s="431"/>
      <c r="BU10" s="432"/>
      <c r="BV10" s="430">
        <v>169</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119</v>
      </c>
      <c r="AV11" s="488"/>
      <c r="AW11" s="488"/>
      <c r="AX11" s="488"/>
      <c r="AY11" s="410" t="s">
        <v>125</v>
      </c>
      <c r="AZ11" s="411"/>
      <c r="BA11" s="411"/>
      <c r="BB11" s="411"/>
      <c r="BC11" s="411"/>
      <c r="BD11" s="411"/>
      <c r="BE11" s="411"/>
      <c r="BF11" s="411"/>
      <c r="BG11" s="411"/>
      <c r="BH11" s="411"/>
      <c r="BI11" s="411"/>
      <c r="BJ11" s="411"/>
      <c r="BK11" s="411"/>
      <c r="BL11" s="411"/>
      <c r="BM11" s="412"/>
      <c r="BN11" s="430">
        <v>21193</v>
      </c>
      <c r="BO11" s="431"/>
      <c r="BP11" s="431"/>
      <c r="BQ11" s="431"/>
      <c r="BR11" s="431"/>
      <c r="BS11" s="431"/>
      <c r="BT11" s="431"/>
      <c r="BU11" s="432"/>
      <c r="BV11" s="430">
        <v>34910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33445</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102</v>
      </c>
      <c r="AV12" s="488"/>
      <c r="AW12" s="488"/>
      <c r="AX12" s="488"/>
      <c r="AY12" s="410" t="s">
        <v>134</v>
      </c>
      <c r="AZ12" s="411"/>
      <c r="BA12" s="411"/>
      <c r="BB12" s="411"/>
      <c r="BC12" s="411"/>
      <c r="BD12" s="411"/>
      <c r="BE12" s="411"/>
      <c r="BF12" s="411"/>
      <c r="BG12" s="411"/>
      <c r="BH12" s="411"/>
      <c r="BI12" s="411"/>
      <c r="BJ12" s="411"/>
      <c r="BK12" s="411"/>
      <c r="BL12" s="411"/>
      <c r="BM12" s="412"/>
      <c r="BN12" s="430">
        <v>55383</v>
      </c>
      <c r="BO12" s="431"/>
      <c r="BP12" s="431"/>
      <c r="BQ12" s="431"/>
      <c r="BR12" s="431"/>
      <c r="BS12" s="431"/>
      <c r="BT12" s="431"/>
      <c r="BU12" s="432"/>
      <c r="BV12" s="430">
        <v>776340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33287</v>
      </c>
      <c r="S13" s="534"/>
      <c r="T13" s="534"/>
      <c r="U13" s="534"/>
      <c r="V13" s="535"/>
      <c r="W13" s="521" t="s">
        <v>138</v>
      </c>
      <c r="X13" s="443"/>
      <c r="Y13" s="443"/>
      <c r="Z13" s="443"/>
      <c r="AA13" s="443"/>
      <c r="AB13" s="444"/>
      <c r="AC13" s="406">
        <v>1165</v>
      </c>
      <c r="AD13" s="407"/>
      <c r="AE13" s="407"/>
      <c r="AF13" s="407"/>
      <c r="AG13" s="408"/>
      <c r="AH13" s="406">
        <v>1509</v>
      </c>
      <c r="AI13" s="407"/>
      <c r="AJ13" s="407"/>
      <c r="AK13" s="407"/>
      <c r="AL13" s="409"/>
      <c r="AM13" s="499" t="s">
        <v>139</v>
      </c>
      <c r="AN13" s="404"/>
      <c r="AO13" s="404"/>
      <c r="AP13" s="404"/>
      <c r="AQ13" s="404"/>
      <c r="AR13" s="404"/>
      <c r="AS13" s="404"/>
      <c r="AT13" s="405"/>
      <c r="AU13" s="487" t="s">
        <v>102</v>
      </c>
      <c r="AV13" s="488"/>
      <c r="AW13" s="488"/>
      <c r="AX13" s="488"/>
      <c r="AY13" s="410" t="s">
        <v>140</v>
      </c>
      <c r="AZ13" s="411"/>
      <c r="BA13" s="411"/>
      <c r="BB13" s="411"/>
      <c r="BC13" s="411"/>
      <c r="BD13" s="411"/>
      <c r="BE13" s="411"/>
      <c r="BF13" s="411"/>
      <c r="BG13" s="411"/>
      <c r="BH13" s="411"/>
      <c r="BI13" s="411"/>
      <c r="BJ13" s="411"/>
      <c r="BK13" s="411"/>
      <c r="BL13" s="411"/>
      <c r="BM13" s="412"/>
      <c r="BN13" s="430">
        <v>-40355</v>
      </c>
      <c r="BO13" s="431"/>
      <c r="BP13" s="431"/>
      <c r="BQ13" s="431"/>
      <c r="BR13" s="431"/>
      <c r="BS13" s="431"/>
      <c r="BT13" s="431"/>
      <c r="BU13" s="432"/>
      <c r="BV13" s="430">
        <v>-959314</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5</v>
      </c>
      <c r="CU13" s="401"/>
      <c r="CV13" s="401"/>
      <c r="CW13" s="401"/>
      <c r="CX13" s="401"/>
      <c r="CY13" s="401"/>
      <c r="CZ13" s="401"/>
      <c r="DA13" s="402"/>
      <c r="DB13" s="400">
        <v>4.8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33577</v>
      </c>
      <c r="S14" s="534"/>
      <c r="T14" s="534"/>
      <c r="U14" s="534"/>
      <c r="V14" s="535"/>
      <c r="W14" s="536"/>
      <c r="X14" s="446"/>
      <c r="Y14" s="446"/>
      <c r="Z14" s="446"/>
      <c r="AA14" s="446"/>
      <c r="AB14" s="447"/>
      <c r="AC14" s="526">
        <v>7.3</v>
      </c>
      <c r="AD14" s="527"/>
      <c r="AE14" s="527"/>
      <c r="AF14" s="527"/>
      <c r="AG14" s="528"/>
      <c r="AH14" s="526">
        <v>9.4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127</v>
      </c>
      <c r="CU14" s="538"/>
      <c r="CV14" s="538"/>
      <c r="CW14" s="538"/>
      <c r="CX14" s="538"/>
      <c r="CY14" s="538"/>
      <c r="CZ14" s="538"/>
      <c r="DA14" s="539"/>
      <c r="DB14" s="537" t="s">
        <v>128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33432</v>
      </c>
      <c r="S15" s="534"/>
      <c r="T15" s="534"/>
      <c r="U15" s="534"/>
      <c r="V15" s="535"/>
      <c r="W15" s="521" t="s">
        <v>145</v>
      </c>
      <c r="X15" s="443"/>
      <c r="Y15" s="443"/>
      <c r="Z15" s="443"/>
      <c r="AA15" s="443"/>
      <c r="AB15" s="444"/>
      <c r="AC15" s="406">
        <v>5066</v>
      </c>
      <c r="AD15" s="407"/>
      <c r="AE15" s="407"/>
      <c r="AF15" s="407"/>
      <c r="AG15" s="408"/>
      <c r="AH15" s="406">
        <v>4813</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3772595</v>
      </c>
      <c r="BO15" s="426"/>
      <c r="BP15" s="426"/>
      <c r="BQ15" s="426"/>
      <c r="BR15" s="426"/>
      <c r="BS15" s="426"/>
      <c r="BT15" s="426"/>
      <c r="BU15" s="427"/>
      <c r="BV15" s="425">
        <v>3446306</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31.8</v>
      </c>
      <c r="AD16" s="527"/>
      <c r="AE16" s="527"/>
      <c r="AF16" s="527"/>
      <c r="AG16" s="528"/>
      <c r="AH16" s="526">
        <v>30.1</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6190234</v>
      </c>
      <c r="BO16" s="431"/>
      <c r="BP16" s="431"/>
      <c r="BQ16" s="431"/>
      <c r="BR16" s="431"/>
      <c r="BS16" s="431"/>
      <c r="BT16" s="431"/>
      <c r="BU16" s="432"/>
      <c r="BV16" s="430">
        <v>5867194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9719</v>
      </c>
      <c r="AD17" s="407"/>
      <c r="AE17" s="407"/>
      <c r="AF17" s="407"/>
      <c r="AG17" s="408"/>
      <c r="AH17" s="406">
        <v>9691</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4720587</v>
      </c>
      <c r="BO17" s="431"/>
      <c r="BP17" s="431"/>
      <c r="BQ17" s="431"/>
      <c r="BR17" s="431"/>
      <c r="BS17" s="431"/>
      <c r="BT17" s="431"/>
      <c r="BU17" s="432"/>
      <c r="BV17" s="430">
        <v>4342051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73.599999999999994</v>
      </c>
      <c r="M18" s="495"/>
      <c r="N18" s="495"/>
      <c r="O18" s="495"/>
      <c r="P18" s="495"/>
      <c r="Q18" s="495"/>
      <c r="R18" s="496"/>
      <c r="S18" s="496"/>
      <c r="T18" s="496"/>
      <c r="U18" s="496"/>
      <c r="V18" s="497"/>
      <c r="W18" s="511"/>
      <c r="X18" s="512"/>
      <c r="Y18" s="512"/>
      <c r="Z18" s="512"/>
      <c r="AA18" s="512"/>
      <c r="AB18" s="522"/>
      <c r="AC18" s="394">
        <v>60.9</v>
      </c>
      <c r="AD18" s="395"/>
      <c r="AE18" s="395"/>
      <c r="AF18" s="395"/>
      <c r="AG18" s="498"/>
      <c r="AH18" s="394">
        <v>60.5</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6730853</v>
      </c>
      <c r="BO18" s="431"/>
      <c r="BP18" s="431"/>
      <c r="BQ18" s="431"/>
      <c r="BR18" s="431"/>
      <c r="BS18" s="431"/>
      <c r="BT18" s="431"/>
      <c r="BU18" s="432"/>
      <c r="BV18" s="430">
        <v>6569430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450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10113318</v>
      </c>
      <c r="BO19" s="431"/>
      <c r="BP19" s="431"/>
      <c r="BQ19" s="431"/>
      <c r="BR19" s="431"/>
      <c r="BS19" s="431"/>
      <c r="BT19" s="431"/>
      <c r="BU19" s="432"/>
      <c r="BV19" s="430">
        <v>11840201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12181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10599390</v>
      </c>
      <c r="BO23" s="431"/>
      <c r="BP23" s="431"/>
      <c r="BQ23" s="431"/>
      <c r="BR23" s="431"/>
      <c r="BS23" s="431"/>
      <c r="BT23" s="431"/>
      <c r="BU23" s="432"/>
      <c r="BV23" s="430">
        <v>10599148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8430</v>
      </c>
      <c r="R24" s="407"/>
      <c r="S24" s="407"/>
      <c r="T24" s="407"/>
      <c r="U24" s="407"/>
      <c r="V24" s="408"/>
      <c r="W24" s="472"/>
      <c r="X24" s="463"/>
      <c r="Y24" s="464"/>
      <c r="Z24" s="403" t="s">
        <v>169</v>
      </c>
      <c r="AA24" s="404"/>
      <c r="AB24" s="404"/>
      <c r="AC24" s="404"/>
      <c r="AD24" s="404"/>
      <c r="AE24" s="404"/>
      <c r="AF24" s="404"/>
      <c r="AG24" s="405"/>
      <c r="AH24" s="406">
        <v>263</v>
      </c>
      <c r="AI24" s="407"/>
      <c r="AJ24" s="407"/>
      <c r="AK24" s="407"/>
      <c r="AL24" s="408"/>
      <c r="AM24" s="406">
        <v>749550</v>
      </c>
      <c r="AN24" s="407"/>
      <c r="AO24" s="407"/>
      <c r="AP24" s="407"/>
      <c r="AQ24" s="407"/>
      <c r="AR24" s="408"/>
      <c r="AS24" s="406">
        <v>2850</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9178355</v>
      </c>
      <c r="BO24" s="431"/>
      <c r="BP24" s="431"/>
      <c r="BQ24" s="431"/>
      <c r="BR24" s="431"/>
      <c r="BS24" s="431"/>
      <c r="BT24" s="431"/>
      <c r="BU24" s="432"/>
      <c r="BV24" s="430">
        <v>9229595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6490</v>
      </c>
      <c r="R25" s="407"/>
      <c r="S25" s="407"/>
      <c r="T25" s="407"/>
      <c r="U25" s="407"/>
      <c r="V25" s="408"/>
      <c r="W25" s="472"/>
      <c r="X25" s="463"/>
      <c r="Y25" s="464"/>
      <c r="Z25" s="403" t="s">
        <v>172</v>
      </c>
      <c r="AA25" s="404"/>
      <c r="AB25" s="404"/>
      <c r="AC25" s="404"/>
      <c r="AD25" s="404"/>
      <c r="AE25" s="404"/>
      <c r="AF25" s="404"/>
      <c r="AG25" s="405"/>
      <c r="AH25" s="406" t="s">
        <v>136</v>
      </c>
      <c r="AI25" s="407"/>
      <c r="AJ25" s="407"/>
      <c r="AK25" s="407"/>
      <c r="AL25" s="408"/>
      <c r="AM25" s="406" t="s">
        <v>136</v>
      </c>
      <c r="AN25" s="407"/>
      <c r="AO25" s="407"/>
      <c r="AP25" s="407"/>
      <c r="AQ25" s="407"/>
      <c r="AR25" s="408"/>
      <c r="AS25" s="406" t="s">
        <v>136</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304854</v>
      </c>
      <c r="BO25" s="426"/>
      <c r="BP25" s="426"/>
      <c r="BQ25" s="426"/>
      <c r="BR25" s="426"/>
      <c r="BS25" s="426"/>
      <c r="BT25" s="426"/>
      <c r="BU25" s="427"/>
      <c r="BV25" s="425">
        <v>1452668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5500</v>
      </c>
      <c r="R26" s="407"/>
      <c r="S26" s="407"/>
      <c r="T26" s="407"/>
      <c r="U26" s="407"/>
      <c r="V26" s="408"/>
      <c r="W26" s="472"/>
      <c r="X26" s="463"/>
      <c r="Y26" s="464"/>
      <c r="Z26" s="403" t="s">
        <v>175</v>
      </c>
      <c r="AA26" s="485"/>
      <c r="AB26" s="485"/>
      <c r="AC26" s="485"/>
      <c r="AD26" s="485"/>
      <c r="AE26" s="485"/>
      <c r="AF26" s="485"/>
      <c r="AG26" s="486"/>
      <c r="AH26" s="406">
        <v>11</v>
      </c>
      <c r="AI26" s="407"/>
      <c r="AJ26" s="407"/>
      <c r="AK26" s="407"/>
      <c r="AL26" s="408"/>
      <c r="AM26" s="406">
        <v>31757</v>
      </c>
      <c r="AN26" s="407"/>
      <c r="AO26" s="407"/>
      <c r="AP26" s="407"/>
      <c r="AQ26" s="407"/>
      <c r="AR26" s="408"/>
      <c r="AS26" s="406">
        <v>2887</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136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3230</v>
      </c>
      <c r="R27" s="407"/>
      <c r="S27" s="407"/>
      <c r="T27" s="407"/>
      <c r="U27" s="407"/>
      <c r="V27" s="408"/>
      <c r="W27" s="472"/>
      <c r="X27" s="463"/>
      <c r="Y27" s="464"/>
      <c r="Z27" s="403" t="s">
        <v>178</v>
      </c>
      <c r="AA27" s="404"/>
      <c r="AB27" s="404"/>
      <c r="AC27" s="404"/>
      <c r="AD27" s="404"/>
      <c r="AE27" s="404"/>
      <c r="AF27" s="404"/>
      <c r="AG27" s="405"/>
      <c r="AH27" s="406">
        <v>1</v>
      </c>
      <c r="AI27" s="407"/>
      <c r="AJ27" s="407"/>
      <c r="AK27" s="407"/>
      <c r="AL27" s="408"/>
      <c r="AM27" s="406" t="s">
        <v>179</v>
      </c>
      <c r="AN27" s="407"/>
      <c r="AO27" s="407"/>
      <c r="AP27" s="407"/>
      <c r="AQ27" s="407"/>
      <c r="AR27" s="408"/>
      <c r="AS27" s="406" t="s">
        <v>179</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359510</v>
      </c>
      <c r="BO27" s="434"/>
      <c r="BP27" s="434"/>
      <c r="BQ27" s="434"/>
      <c r="BR27" s="434"/>
      <c r="BS27" s="434"/>
      <c r="BT27" s="434"/>
      <c r="BU27" s="435"/>
      <c r="BV27" s="433">
        <v>354499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2680</v>
      </c>
      <c r="R28" s="407"/>
      <c r="S28" s="407"/>
      <c r="T28" s="407"/>
      <c r="U28" s="407"/>
      <c r="V28" s="408"/>
      <c r="W28" s="472"/>
      <c r="X28" s="463"/>
      <c r="Y28" s="464"/>
      <c r="Z28" s="403" t="s">
        <v>182</v>
      </c>
      <c r="AA28" s="404"/>
      <c r="AB28" s="404"/>
      <c r="AC28" s="404"/>
      <c r="AD28" s="404"/>
      <c r="AE28" s="404"/>
      <c r="AF28" s="404"/>
      <c r="AG28" s="405"/>
      <c r="AH28" s="406" t="s">
        <v>128</v>
      </c>
      <c r="AI28" s="407"/>
      <c r="AJ28" s="407"/>
      <c r="AK28" s="407"/>
      <c r="AL28" s="408"/>
      <c r="AM28" s="406" t="s">
        <v>183</v>
      </c>
      <c r="AN28" s="407"/>
      <c r="AO28" s="407"/>
      <c r="AP28" s="407"/>
      <c r="AQ28" s="407"/>
      <c r="AR28" s="408"/>
      <c r="AS28" s="406" t="s">
        <v>136</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1627843</v>
      </c>
      <c r="BO28" s="426"/>
      <c r="BP28" s="426"/>
      <c r="BQ28" s="426"/>
      <c r="BR28" s="426"/>
      <c r="BS28" s="426"/>
      <c r="BT28" s="426"/>
      <c r="BU28" s="427"/>
      <c r="BV28" s="425">
        <v>1231137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16</v>
      </c>
      <c r="M29" s="407"/>
      <c r="N29" s="407"/>
      <c r="O29" s="407"/>
      <c r="P29" s="408"/>
      <c r="Q29" s="406">
        <v>2560</v>
      </c>
      <c r="R29" s="407"/>
      <c r="S29" s="407"/>
      <c r="T29" s="407"/>
      <c r="U29" s="407"/>
      <c r="V29" s="408"/>
      <c r="W29" s="473"/>
      <c r="X29" s="474"/>
      <c r="Y29" s="475"/>
      <c r="Z29" s="403" t="s">
        <v>186</v>
      </c>
      <c r="AA29" s="404"/>
      <c r="AB29" s="404"/>
      <c r="AC29" s="404"/>
      <c r="AD29" s="404"/>
      <c r="AE29" s="404"/>
      <c r="AF29" s="404"/>
      <c r="AG29" s="405"/>
      <c r="AH29" s="406">
        <v>264</v>
      </c>
      <c r="AI29" s="407"/>
      <c r="AJ29" s="407"/>
      <c r="AK29" s="407"/>
      <c r="AL29" s="408"/>
      <c r="AM29" s="406">
        <v>753340</v>
      </c>
      <c r="AN29" s="407"/>
      <c r="AO29" s="407"/>
      <c r="AP29" s="407"/>
      <c r="AQ29" s="407"/>
      <c r="AR29" s="408"/>
      <c r="AS29" s="406">
        <v>2854</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2198</v>
      </c>
      <c r="BO29" s="431"/>
      <c r="BP29" s="431"/>
      <c r="BQ29" s="431"/>
      <c r="BR29" s="431"/>
      <c r="BS29" s="431"/>
      <c r="BT29" s="431"/>
      <c r="BU29" s="432"/>
      <c r="BV29" s="430">
        <v>2197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93.8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4762625</v>
      </c>
      <c r="BO30" s="434"/>
      <c r="BP30" s="434"/>
      <c r="BQ30" s="434"/>
      <c r="BR30" s="434"/>
      <c r="BS30" s="434"/>
      <c r="BT30" s="434"/>
      <c r="BU30" s="435"/>
      <c r="BV30" s="433">
        <v>7754638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202</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亘理町国民健康保険特別会計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IF('各会計、関係団体の財政状況及び健全化判断比率'!B32="","",'各会計、関係団体の財政状況及び健全化判断比率'!B32)</f>
        <v>亘理町水道事業会計</v>
      </c>
      <c r="AP34" s="388"/>
      <c r="AQ34" s="388"/>
      <c r="AR34" s="388"/>
      <c r="AS34" s="388"/>
      <c r="AT34" s="388"/>
      <c r="AU34" s="388"/>
      <c r="AV34" s="388"/>
      <c r="AW34" s="388"/>
      <c r="AX34" s="388"/>
      <c r="AY34" s="388"/>
      <c r="AZ34" s="388"/>
      <c r="BA34" s="388"/>
      <c r="BB34" s="388"/>
      <c r="BC34" s="388"/>
      <c r="BD34" s="214"/>
      <c r="BE34" s="389">
        <f>IF(BG34="","",MAX(C34:D43,U34:V43,AM34:AN43)+1)</f>
        <v>10</v>
      </c>
      <c r="BF34" s="389"/>
      <c r="BG34" s="388" t="str">
        <f>IF('各会計、関係団体の財政状況及び健全化判断比率'!B34="","",'各会計、関係団体の財政状況及び健全化判断比率'!B34)</f>
        <v>わたり温泉鳥の海特別会計</v>
      </c>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亘理名取共立衛生処理組合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亘理町土地取得特別会計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亘理町介護保険特別会計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IF('各会計、関係団体の財政状況及び健全化判断比率'!B33="","",'各会計、関係団体の財政状況及び健全化判断比率'!B33)</f>
        <v>亘理町公共下水道事業会計</v>
      </c>
      <c r="AP35" s="388"/>
      <c r="AQ35" s="388"/>
      <c r="AR35" s="388"/>
      <c r="AS35" s="388"/>
      <c r="AT35" s="388"/>
      <c r="AU35" s="388"/>
      <c r="AV35" s="388"/>
      <c r="AW35" s="388"/>
      <c r="AX35" s="388"/>
      <c r="AY35" s="388"/>
      <c r="AZ35" s="388"/>
      <c r="BA35" s="388"/>
      <c r="BB35" s="388"/>
      <c r="BC35" s="388"/>
      <c r="BD35" s="214"/>
      <c r="BE35" s="389">
        <f t="shared" ref="BE35:BE43" si="1">IF(BG35="","",BE34+1)</f>
        <v>11</v>
      </c>
      <c r="BF35" s="389"/>
      <c r="BG35" s="388" t="str">
        <f>IF('各会計、関係団体の財政状況及び健全化判断比率'!B35="","",'各会計、関係団体の財政状況及び健全化判断比率'!B35)</f>
        <v>亘理町工業用地等造成事業特別会計</v>
      </c>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宮城県市町村職員退職手当組合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亘理町奨学資金貸付特別会計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亘理町介護認定審査会特別会計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宮城県市町村非常勤消防団員補償報償組合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亘理町後期高齢者医療特別会計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亘理地区行政事務組合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宮城県市町村自治振興センター</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17</v>
      </c>
      <c r="BX39" s="389"/>
      <c r="BY39" s="388" t="str">
        <f>IF('各会計、関係団体の財政状況及び健全化判断比率'!B73="","",'各会計、関係団体の財政状況及び健全化判断比率'!B73)</f>
        <v>宮城県後期高齢者医療広域連合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18</v>
      </c>
      <c r="BX40" s="389"/>
      <c r="BY40" s="388" t="str">
        <f>IF('各会計、関係団体の財政状況及び健全化判断比率'!B74="","",'各会計、関係団体の財政状況及び健全化判断比率'!B74)</f>
        <v>宮城県後期高齢者医療事業会計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BUPMZdX8goGD7+tcmcZ9/gdC7jTWmCqQtG1HlqnAZnCzcQFDYPtBSPGKyvB6zG+kaukNStlDBoy9FEV/lcoJzQ==" saltValue="wCUm87GNKGypqBR9foZ8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view="pageBreakPreview" zoomScaleNormal="70" zoomScaleSheetLayoutView="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3954656</v>
      </c>
      <c r="S5" s="698"/>
      <c r="T5" s="698"/>
      <c r="U5" s="698"/>
      <c r="V5" s="698"/>
      <c r="W5" s="698"/>
      <c r="X5" s="698"/>
      <c r="Y5" s="741"/>
      <c r="Z5" s="759">
        <v>19.100000000000001</v>
      </c>
      <c r="AA5" s="759"/>
      <c r="AB5" s="759"/>
      <c r="AC5" s="759"/>
      <c r="AD5" s="760">
        <v>3749817</v>
      </c>
      <c r="AE5" s="760"/>
      <c r="AF5" s="760"/>
      <c r="AG5" s="760"/>
      <c r="AH5" s="760"/>
      <c r="AI5" s="760"/>
      <c r="AJ5" s="760"/>
      <c r="AK5" s="760"/>
      <c r="AL5" s="742">
        <v>52.6</v>
      </c>
      <c r="AM5" s="713"/>
      <c r="AN5" s="713"/>
      <c r="AO5" s="743"/>
      <c r="AP5" s="708" t="s">
        <v>227</v>
      </c>
      <c r="AQ5" s="709"/>
      <c r="AR5" s="709"/>
      <c r="AS5" s="709"/>
      <c r="AT5" s="709"/>
      <c r="AU5" s="709"/>
      <c r="AV5" s="709"/>
      <c r="AW5" s="709"/>
      <c r="AX5" s="709"/>
      <c r="AY5" s="709"/>
      <c r="AZ5" s="709"/>
      <c r="BA5" s="709"/>
      <c r="BB5" s="709"/>
      <c r="BC5" s="709"/>
      <c r="BD5" s="709"/>
      <c r="BE5" s="709"/>
      <c r="BF5" s="710"/>
      <c r="BG5" s="642">
        <v>3744968</v>
      </c>
      <c r="BH5" s="643"/>
      <c r="BI5" s="643"/>
      <c r="BJ5" s="643"/>
      <c r="BK5" s="643"/>
      <c r="BL5" s="643"/>
      <c r="BM5" s="643"/>
      <c r="BN5" s="644"/>
      <c r="BO5" s="675">
        <v>94.7</v>
      </c>
      <c r="BP5" s="675"/>
      <c r="BQ5" s="675"/>
      <c r="BR5" s="675"/>
      <c r="BS5" s="676" t="s">
        <v>128</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150639</v>
      </c>
      <c r="S6" s="643"/>
      <c r="T6" s="643"/>
      <c r="U6" s="643"/>
      <c r="V6" s="643"/>
      <c r="W6" s="643"/>
      <c r="X6" s="643"/>
      <c r="Y6" s="644"/>
      <c r="Z6" s="675">
        <v>0.7</v>
      </c>
      <c r="AA6" s="675"/>
      <c r="AB6" s="675"/>
      <c r="AC6" s="675"/>
      <c r="AD6" s="676">
        <v>150639</v>
      </c>
      <c r="AE6" s="676"/>
      <c r="AF6" s="676"/>
      <c r="AG6" s="676"/>
      <c r="AH6" s="676"/>
      <c r="AI6" s="676"/>
      <c r="AJ6" s="676"/>
      <c r="AK6" s="676"/>
      <c r="AL6" s="645">
        <v>2.1</v>
      </c>
      <c r="AM6" s="646"/>
      <c r="AN6" s="646"/>
      <c r="AO6" s="677"/>
      <c r="AP6" s="639" t="s">
        <v>232</v>
      </c>
      <c r="AQ6" s="640"/>
      <c r="AR6" s="640"/>
      <c r="AS6" s="640"/>
      <c r="AT6" s="640"/>
      <c r="AU6" s="640"/>
      <c r="AV6" s="640"/>
      <c r="AW6" s="640"/>
      <c r="AX6" s="640"/>
      <c r="AY6" s="640"/>
      <c r="AZ6" s="640"/>
      <c r="BA6" s="640"/>
      <c r="BB6" s="640"/>
      <c r="BC6" s="640"/>
      <c r="BD6" s="640"/>
      <c r="BE6" s="640"/>
      <c r="BF6" s="641"/>
      <c r="BG6" s="642">
        <v>3744968</v>
      </c>
      <c r="BH6" s="643"/>
      <c r="BI6" s="643"/>
      <c r="BJ6" s="643"/>
      <c r="BK6" s="643"/>
      <c r="BL6" s="643"/>
      <c r="BM6" s="643"/>
      <c r="BN6" s="644"/>
      <c r="BO6" s="675">
        <v>94.7</v>
      </c>
      <c r="BP6" s="675"/>
      <c r="BQ6" s="675"/>
      <c r="BR6" s="675"/>
      <c r="BS6" s="676" t="s">
        <v>128</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129371</v>
      </c>
      <c r="CS6" s="643"/>
      <c r="CT6" s="643"/>
      <c r="CU6" s="643"/>
      <c r="CV6" s="643"/>
      <c r="CW6" s="643"/>
      <c r="CX6" s="643"/>
      <c r="CY6" s="644"/>
      <c r="CZ6" s="742">
        <v>0.7</v>
      </c>
      <c r="DA6" s="713"/>
      <c r="DB6" s="713"/>
      <c r="DC6" s="745"/>
      <c r="DD6" s="648" t="s">
        <v>234</v>
      </c>
      <c r="DE6" s="643"/>
      <c r="DF6" s="643"/>
      <c r="DG6" s="643"/>
      <c r="DH6" s="643"/>
      <c r="DI6" s="643"/>
      <c r="DJ6" s="643"/>
      <c r="DK6" s="643"/>
      <c r="DL6" s="643"/>
      <c r="DM6" s="643"/>
      <c r="DN6" s="643"/>
      <c r="DO6" s="643"/>
      <c r="DP6" s="644"/>
      <c r="DQ6" s="648">
        <v>129371</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1987</v>
      </c>
      <c r="S7" s="643"/>
      <c r="T7" s="643"/>
      <c r="U7" s="643"/>
      <c r="V7" s="643"/>
      <c r="W7" s="643"/>
      <c r="X7" s="643"/>
      <c r="Y7" s="644"/>
      <c r="Z7" s="675">
        <v>0</v>
      </c>
      <c r="AA7" s="675"/>
      <c r="AB7" s="675"/>
      <c r="AC7" s="675"/>
      <c r="AD7" s="676">
        <v>1987</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1563185</v>
      </c>
      <c r="BH7" s="643"/>
      <c r="BI7" s="643"/>
      <c r="BJ7" s="643"/>
      <c r="BK7" s="643"/>
      <c r="BL7" s="643"/>
      <c r="BM7" s="643"/>
      <c r="BN7" s="644"/>
      <c r="BO7" s="675">
        <v>39.5</v>
      </c>
      <c r="BP7" s="675"/>
      <c r="BQ7" s="675"/>
      <c r="BR7" s="675"/>
      <c r="BS7" s="676" t="s">
        <v>136</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6417911</v>
      </c>
      <c r="CS7" s="643"/>
      <c r="CT7" s="643"/>
      <c r="CU7" s="643"/>
      <c r="CV7" s="643"/>
      <c r="CW7" s="643"/>
      <c r="CX7" s="643"/>
      <c r="CY7" s="644"/>
      <c r="CZ7" s="675">
        <v>33</v>
      </c>
      <c r="DA7" s="675"/>
      <c r="DB7" s="675"/>
      <c r="DC7" s="675"/>
      <c r="DD7" s="648">
        <v>108555</v>
      </c>
      <c r="DE7" s="643"/>
      <c r="DF7" s="643"/>
      <c r="DG7" s="643"/>
      <c r="DH7" s="643"/>
      <c r="DI7" s="643"/>
      <c r="DJ7" s="643"/>
      <c r="DK7" s="643"/>
      <c r="DL7" s="643"/>
      <c r="DM7" s="643"/>
      <c r="DN7" s="643"/>
      <c r="DO7" s="643"/>
      <c r="DP7" s="644"/>
      <c r="DQ7" s="648">
        <v>1364116</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9068</v>
      </c>
      <c r="S8" s="643"/>
      <c r="T8" s="643"/>
      <c r="U8" s="643"/>
      <c r="V8" s="643"/>
      <c r="W8" s="643"/>
      <c r="X8" s="643"/>
      <c r="Y8" s="644"/>
      <c r="Z8" s="675">
        <v>0</v>
      </c>
      <c r="AA8" s="675"/>
      <c r="AB8" s="675"/>
      <c r="AC8" s="675"/>
      <c r="AD8" s="676">
        <v>9068</v>
      </c>
      <c r="AE8" s="676"/>
      <c r="AF8" s="676"/>
      <c r="AG8" s="676"/>
      <c r="AH8" s="676"/>
      <c r="AI8" s="676"/>
      <c r="AJ8" s="676"/>
      <c r="AK8" s="676"/>
      <c r="AL8" s="645">
        <v>0.1</v>
      </c>
      <c r="AM8" s="646"/>
      <c r="AN8" s="646"/>
      <c r="AO8" s="677"/>
      <c r="AP8" s="639" t="s">
        <v>239</v>
      </c>
      <c r="AQ8" s="640"/>
      <c r="AR8" s="640"/>
      <c r="AS8" s="640"/>
      <c r="AT8" s="640"/>
      <c r="AU8" s="640"/>
      <c r="AV8" s="640"/>
      <c r="AW8" s="640"/>
      <c r="AX8" s="640"/>
      <c r="AY8" s="640"/>
      <c r="AZ8" s="640"/>
      <c r="BA8" s="640"/>
      <c r="BB8" s="640"/>
      <c r="BC8" s="640"/>
      <c r="BD8" s="640"/>
      <c r="BE8" s="640"/>
      <c r="BF8" s="641"/>
      <c r="BG8" s="642">
        <v>56692</v>
      </c>
      <c r="BH8" s="643"/>
      <c r="BI8" s="643"/>
      <c r="BJ8" s="643"/>
      <c r="BK8" s="643"/>
      <c r="BL8" s="643"/>
      <c r="BM8" s="643"/>
      <c r="BN8" s="644"/>
      <c r="BO8" s="675">
        <v>1.4</v>
      </c>
      <c r="BP8" s="675"/>
      <c r="BQ8" s="675"/>
      <c r="BR8" s="675"/>
      <c r="BS8" s="648" t="s">
        <v>128</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4229112</v>
      </c>
      <c r="CS8" s="643"/>
      <c r="CT8" s="643"/>
      <c r="CU8" s="643"/>
      <c r="CV8" s="643"/>
      <c r="CW8" s="643"/>
      <c r="CX8" s="643"/>
      <c r="CY8" s="644"/>
      <c r="CZ8" s="675">
        <v>21.7</v>
      </c>
      <c r="DA8" s="675"/>
      <c r="DB8" s="675"/>
      <c r="DC8" s="675"/>
      <c r="DD8" s="648">
        <v>7508</v>
      </c>
      <c r="DE8" s="643"/>
      <c r="DF8" s="643"/>
      <c r="DG8" s="643"/>
      <c r="DH8" s="643"/>
      <c r="DI8" s="643"/>
      <c r="DJ8" s="643"/>
      <c r="DK8" s="643"/>
      <c r="DL8" s="643"/>
      <c r="DM8" s="643"/>
      <c r="DN8" s="643"/>
      <c r="DO8" s="643"/>
      <c r="DP8" s="644"/>
      <c r="DQ8" s="648">
        <v>2364474</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10219</v>
      </c>
      <c r="S9" s="643"/>
      <c r="T9" s="643"/>
      <c r="U9" s="643"/>
      <c r="V9" s="643"/>
      <c r="W9" s="643"/>
      <c r="X9" s="643"/>
      <c r="Y9" s="644"/>
      <c r="Z9" s="675">
        <v>0</v>
      </c>
      <c r="AA9" s="675"/>
      <c r="AB9" s="675"/>
      <c r="AC9" s="675"/>
      <c r="AD9" s="676">
        <v>10219</v>
      </c>
      <c r="AE9" s="676"/>
      <c r="AF9" s="676"/>
      <c r="AG9" s="676"/>
      <c r="AH9" s="676"/>
      <c r="AI9" s="676"/>
      <c r="AJ9" s="676"/>
      <c r="AK9" s="676"/>
      <c r="AL9" s="645">
        <v>0.1</v>
      </c>
      <c r="AM9" s="646"/>
      <c r="AN9" s="646"/>
      <c r="AO9" s="677"/>
      <c r="AP9" s="639" t="s">
        <v>242</v>
      </c>
      <c r="AQ9" s="640"/>
      <c r="AR9" s="640"/>
      <c r="AS9" s="640"/>
      <c r="AT9" s="640"/>
      <c r="AU9" s="640"/>
      <c r="AV9" s="640"/>
      <c r="AW9" s="640"/>
      <c r="AX9" s="640"/>
      <c r="AY9" s="640"/>
      <c r="AZ9" s="640"/>
      <c r="BA9" s="640"/>
      <c r="BB9" s="640"/>
      <c r="BC9" s="640"/>
      <c r="BD9" s="640"/>
      <c r="BE9" s="640"/>
      <c r="BF9" s="641"/>
      <c r="BG9" s="642">
        <v>1360460</v>
      </c>
      <c r="BH9" s="643"/>
      <c r="BI9" s="643"/>
      <c r="BJ9" s="643"/>
      <c r="BK9" s="643"/>
      <c r="BL9" s="643"/>
      <c r="BM9" s="643"/>
      <c r="BN9" s="644"/>
      <c r="BO9" s="675">
        <v>34.4</v>
      </c>
      <c r="BP9" s="675"/>
      <c r="BQ9" s="675"/>
      <c r="BR9" s="675"/>
      <c r="BS9" s="648" t="s">
        <v>128</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975072</v>
      </c>
      <c r="CS9" s="643"/>
      <c r="CT9" s="643"/>
      <c r="CU9" s="643"/>
      <c r="CV9" s="643"/>
      <c r="CW9" s="643"/>
      <c r="CX9" s="643"/>
      <c r="CY9" s="644"/>
      <c r="CZ9" s="675">
        <v>5</v>
      </c>
      <c r="DA9" s="675"/>
      <c r="DB9" s="675"/>
      <c r="DC9" s="675"/>
      <c r="DD9" s="648">
        <v>20629</v>
      </c>
      <c r="DE9" s="643"/>
      <c r="DF9" s="643"/>
      <c r="DG9" s="643"/>
      <c r="DH9" s="643"/>
      <c r="DI9" s="643"/>
      <c r="DJ9" s="643"/>
      <c r="DK9" s="643"/>
      <c r="DL9" s="643"/>
      <c r="DM9" s="643"/>
      <c r="DN9" s="643"/>
      <c r="DO9" s="643"/>
      <c r="DP9" s="644"/>
      <c r="DQ9" s="648">
        <v>744451</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234</v>
      </c>
      <c r="S10" s="643"/>
      <c r="T10" s="643"/>
      <c r="U10" s="643"/>
      <c r="V10" s="643"/>
      <c r="W10" s="643"/>
      <c r="X10" s="643"/>
      <c r="Y10" s="644"/>
      <c r="Z10" s="675" t="s">
        <v>128</v>
      </c>
      <c r="AA10" s="675"/>
      <c r="AB10" s="675"/>
      <c r="AC10" s="675"/>
      <c r="AD10" s="676" t="s">
        <v>128</v>
      </c>
      <c r="AE10" s="676"/>
      <c r="AF10" s="676"/>
      <c r="AG10" s="676"/>
      <c r="AH10" s="676"/>
      <c r="AI10" s="676"/>
      <c r="AJ10" s="676"/>
      <c r="AK10" s="676"/>
      <c r="AL10" s="645" t="s">
        <v>128</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66126</v>
      </c>
      <c r="BH10" s="643"/>
      <c r="BI10" s="643"/>
      <c r="BJ10" s="643"/>
      <c r="BK10" s="643"/>
      <c r="BL10" s="643"/>
      <c r="BM10" s="643"/>
      <c r="BN10" s="644"/>
      <c r="BO10" s="675">
        <v>1.7</v>
      </c>
      <c r="BP10" s="675"/>
      <c r="BQ10" s="675"/>
      <c r="BR10" s="675"/>
      <c r="BS10" s="648" t="s">
        <v>136</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25357</v>
      </c>
      <c r="CS10" s="643"/>
      <c r="CT10" s="643"/>
      <c r="CU10" s="643"/>
      <c r="CV10" s="643"/>
      <c r="CW10" s="643"/>
      <c r="CX10" s="643"/>
      <c r="CY10" s="644"/>
      <c r="CZ10" s="675">
        <v>0.1</v>
      </c>
      <c r="DA10" s="675"/>
      <c r="DB10" s="675"/>
      <c r="DC10" s="675"/>
      <c r="DD10" s="648" t="s">
        <v>128</v>
      </c>
      <c r="DE10" s="643"/>
      <c r="DF10" s="643"/>
      <c r="DG10" s="643"/>
      <c r="DH10" s="643"/>
      <c r="DI10" s="643"/>
      <c r="DJ10" s="643"/>
      <c r="DK10" s="643"/>
      <c r="DL10" s="643"/>
      <c r="DM10" s="643"/>
      <c r="DN10" s="643"/>
      <c r="DO10" s="643"/>
      <c r="DP10" s="644"/>
      <c r="DQ10" s="648">
        <v>25109</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678423</v>
      </c>
      <c r="S11" s="643"/>
      <c r="T11" s="643"/>
      <c r="U11" s="643"/>
      <c r="V11" s="643"/>
      <c r="W11" s="643"/>
      <c r="X11" s="643"/>
      <c r="Y11" s="644"/>
      <c r="Z11" s="645">
        <v>3.3</v>
      </c>
      <c r="AA11" s="646"/>
      <c r="AB11" s="646"/>
      <c r="AC11" s="647"/>
      <c r="AD11" s="648">
        <v>678423</v>
      </c>
      <c r="AE11" s="643"/>
      <c r="AF11" s="643"/>
      <c r="AG11" s="643"/>
      <c r="AH11" s="643"/>
      <c r="AI11" s="643"/>
      <c r="AJ11" s="643"/>
      <c r="AK11" s="644"/>
      <c r="AL11" s="645">
        <v>9.5</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79907</v>
      </c>
      <c r="BH11" s="643"/>
      <c r="BI11" s="643"/>
      <c r="BJ11" s="643"/>
      <c r="BK11" s="643"/>
      <c r="BL11" s="643"/>
      <c r="BM11" s="643"/>
      <c r="BN11" s="644"/>
      <c r="BO11" s="675">
        <v>2</v>
      </c>
      <c r="BP11" s="675"/>
      <c r="BQ11" s="675"/>
      <c r="BR11" s="675"/>
      <c r="BS11" s="648" t="s">
        <v>128</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584774</v>
      </c>
      <c r="CS11" s="643"/>
      <c r="CT11" s="643"/>
      <c r="CU11" s="643"/>
      <c r="CV11" s="643"/>
      <c r="CW11" s="643"/>
      <c r="CX11" s="643"/>
      <c r="CY11" s="644"/>
      <c r="CZ11" s="675">
        <v>3</v>
      </c>
      <c r="DA11" s="675"/>
      <c r="DB11" s="675"/>
      <c r="DC11" s="675"/>
      <c r="DD11" s="648">
        <v>148176</v>
      </c>
      <c r="DE11" s="643"/>
      <c r="DF11" s="643"/>
      <c r="DG11" s="643"/>
      <c r="DH11" s="643"/>
      <c r="DI11" s="643"/>
      <c r="DJ11" s="643"/>
      <c r="DK11" s="643"/>
      <c r="DL11" s="643"/>
      <c r="DM11" s="643"/>
      <c r="DN11" s="643"/>
      <c r="DO11" s="643"/>
      <c r="DP11" s="644"/>
      <c r="DQ11" s="648">
        <v>314516</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136</v>
      </c>
      <c r="S12" s="643"/>
      <c r="T12" s="643"/>
      <c r="U12" s="643"/>
      <c r="V12" s="643"/>
      <c r="W12" s="643"/>
      <c r="X12" s="643"/>
      <c r="Y12" s="644"/>
      <c r="Z12" s="675" t="s">
        <v>136</v>
      </c>
      <c r="AA12" s="675"/>
      <c r="AB12" s="675"/>
      <c r="AC12" s="675"/>
      <c r="AD12" s="676" t="s">
        <v>128</v>
      </c>
      <c r="AE12" s="676"/>
      <c r="AF12" s="676"/>
      <c r="AG12" s="676"/>
      <c r="AH12" s="676"/>
      <c r="AI12" s="676"/>
      <c r="AJ12" s="676"/>
      <c r="AK12" s="676"/>
      <c r="AL12" s="645" t="s">
        <v>128</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1831295</v>
      </c>
      <c r="BH12" s="643"/>
      <c r="BI12" s="643"/>
      <c r="BJ12" s="643"/>
      <c r="BK12" s="643"/>
      <c r="BL12" s="643"/>
      <c r="BM12" s="643"/>
      <c r="BN12" s="644"/>
      <c r="BO12" s="675">
        <v>46.3</v>
      </c>
      <c r="BP12" s="675"/>
      <c r="BQ12" s="675"/>
      <c r="BR12" s="675"/>
      <c r="BS12" s="648" t="s">
        <v>234</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569271</v>
      </c>
      <c r="CS12" s="643"/>
      <c r="CT12" s="643"/>
      <c r="CU12" s="643"/>
      <c r="CV12" s="643"/>
      <c r="CW12" s="643"/>
      <c r="CX12" s="643"/>
      <c r="CY12" s="644"/>
      <c r="CZ12" s="675">
        <v>2.9</v>
      </c>
      <c r="DA12" s="675"/>
      <c r="DB12" s="675"/>
      <c r="DC12" s="675"/>
      <c r="DD12" s="648">
        <v>36464</v>
      </c>
      <c r="DE12" s="643"/>
      <c r="DF12" s="643"/>
      <c r="DG12" s="643"/>
      <c r="DH12" s="643"/>
      <c r="DI12" s="643"/>
      <c r="DJ12" s="643"/>
      <c r="DK12" s="643"/>
      <c r="DL12" s="643"/>
      <c r="DM12" s="643"/>
      <c r="DN12" s="643"/>
      <c r="DO12" s="643"/>
      <c r="DP12" s="644"/>
      <c r="DQ12" s="648">
        <v>391152</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128</v>
      </c>
      <c r="AA13" s="675"/>
      <c r="AB13" s="675"/>
      <c r="AC13" s="675"/>
      <c r="AD13" s="676" t="s">
        <v>136</v>
      </c>
      <c r="AE13" s="676"/>
      <c r="AF13" s="676"/>
      <c r="AG13" s="676"/>
      <c r="AH13" s="676"/>
      <c r="AI13" s="676"/>
      <c r="AJ13" s="676"/>
      <c r="AK13" s="676"/>
      <c r="AL13" s="645" t="s">
        <v>234</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1828686</v>
      </c>
      <c r="BH13" s="643"/>
      <c r="BI13" s="643"/>
      <c r="BJ13" s="643"/>
      <c r="BK13" s="643"/>
      <c r="BL13" s="643"/>
      <c r="BM13" s="643"/>
      <c r="BN13" s="644"/>
      <c r="BO13" s="675">
        <v>46.2</v>
      </c>
      <c r="BP13" s="675"/>
      <c r="BQ13" s="675"/>
      <c r="BR13" s="675"/>
      <c r="BS13" s="648" t="s">
        <v>234</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3211438</v>
      </c>
      <c r="CS13" s="643"/>
      <c r="CT13" s="643"/>
      <c r="CU13" s="643"/>
      <c r="CV13" s="643"/>
      <c r="CW13" s="643"/>
      <c r="CX13" s="643"/>
      <c r="CY13" s="644"/>
      <c r="CZ13" s="675">
        <v>16.5</v>
      </c>
      <c r="DA13" s="675"/>
      <c r="DB13" s="675"/>
      <c r="DC13" s="675"/>
      <c r="DD13" s="648">
        <v>1708549</v>
      </c>
      <c r="DE13" s="643"/>
      <c r="DF13" s="643"/>
      <c r="DG13" s="643"/>
      <c r="DH13" s="643"/>
      <c r="DI13" s="643"/>
      <c r="DJ13" s="643"/>
      <c r="DK13" s="643"/>
      <c r="DL13" s="643"/>
      <c r="DM13" s="643"/>
      <c r="DN13" s="643"/>
      <c r="DO13" s="643"/>
      <c r="DP13" s="644"/>
      <c r="DQ13" s="648">
        <v>1176609</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257</v>
      </c>
      <c r="AA14" s="675"/>
      <c r="AB14" s="675"/>
      <c r="AC14" s="675"/>
      <c r="AD14" s="676" t="s">
        <v>128</v>
      </c>
      <c r="AE14" s="676"/>
      <c r="AF14" s="676"/>
      <c r="AG14" s="676"/>
      <c r="AH14" s="676"/>
      <c r="AI14" s="676"/>
      <c r="AJ14" s="676"/>
      <c r="AK14" s="676"/>
      <c r="AL14" s="645" t="s">
        <v>234</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109818</v>
      </c>
      <c r="BH14" s="643"/>
      <c r="BI14" s="643"/>
      <c r="BJ14" s="643"/>
      <c r="BK14" s="643"/>
      <c r="BL14" s="643"/>
      <c r="BM14" s="643"/>
      <c r="BN14" s="644"/>
      <c r="BO14" s="675">
        <v>2.8</v>
      </c>
      <c r="BP14" s="675"/>
      <c r="BQ14" s="675"/>
      <c r="BR14" s="675"/>
      <c r="BS14" s="648" t="s">
        <v>234</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989248</v>
      </c>
      <c r="CS14" s="643"/>
      <c r="CT14" s="643"/>
      <c r="CU14" s="643"/>
      <c r="CV14" s="643"/>
      <c r="CW14" s="643"/>
      <c r="CX14" s="643"/>
      <c r="CY14" s="644"/>
      <c r="CZ14" s="675">
        <v>5.0999999999999996</v>
      </c>
      <c r="DA14" s="675"/>
      <c r="DB14" s="675"/>
      <c r="DC14" s="675"/>
      <c r="DD14" s="648">
        <v>361186</v>
      </c>
      <c r="DE14" s="643"/>
      <c r="DF14" s="643"/>
      <c r="DG14" s="643"/>
      <c r="DH14" s="643"/>
      <c r="DI14" s="643"/>
      <c r="DJ14" s="643"/>
      <c r="DK14" s="643"/>
      <c r="DL14" s="643"/>
      <c r="DM14" s="643"/>
      <c r="DN14" s="643"/>
      <c r="DO14" s="643"/>
      <c r="DP14" s="644"/>
      <c r="DQ14" s="648">
        <v>661733</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257</v>
      </c>
      <c r="AA15" s="675"/>
      <c r="AB15" s="675"/>
      <c r="AC15" s="675"/>
      <c r="AD15" s="676" t="s">
        <v>234</v>
      </c>
      <c r="AE15" s="676"/>
      <c r="AF15" s="676"/>
      <c r="AG15" s="676"/>
      <c r="AH15" s="676"/>
      <c r="AI15" s="676"/>
      <c r="AJ15" s="676"/>
      <c r="AK15" s="676"/>
      <c r="AL15" s="645" t="s">
        <v>128</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240670</v>
      </c>
      <c r="BH15" s="643"/>
      <c r="BI15" s="643"/>
      <c r="BJ15" s="643"/>
      <c r="BK15" s="643"/>
      <c r="BL15" s="643"/>
      <c r="BM15" s="643"/>
      <c r="BN15" s="644"/>
      <c r="BO15" s="675">
        <v>6.1</v>
      </c>
      <c r="BP15" s="675"/>
      <c r="BQ15" s="675"/>
      <c r="BR15" s="675"/>
      <c r="BS15" s="648" t="s">
        <v>234</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1449369</v>
      </c>
      <c r="CS15" s="643"/>
      <c r="CT15" s="643"/>
      <c r="CU15" s="643"/>
      <c r="CV15" s="643"/>
      <c r="CW15" s="643"/>
      <c r="CX15" s="643"/>
      <c r="CY15" s="644"/>
      <c r="CZ15" s="675">
        <v>7.4</v>
      </c>
      <c r="DA15" s="675"/>
      <c r="DB15" s="675"/>
      <c r="DC15" s="675"/>
      <c r="DD15" s="648">
        <v>134562</v>
      </c>
      <c r="DE15" s="643"/>
      <c r="DF15" s="643"/>
      <c r="DG15" s="643"/>
      <c r="DH15" s="643"/>
      <c r="DI15" s="643"/>
      <c r="DJ15" s="643"/>
      <c r="DK15" s="643"/>
      <c r="DL15" s="643"/>
      <c r="DM15" s="643"/>
      <c r="DN15" s="643"/>
      <c r="DO15" s="643"/>
      <c r="DP15" s="644"/>
      <c r="DQ15" s="648">
        <v>925418</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13511</v>
      </c>
      <c r="S16" s="643"/>
      <c r="T16" s="643"/>
      <c r="U16" s="643"/>
      <c r="V16" s="643"/>
      <c r="W16" s="643"/>
      <c r="X16" s="643"/>
      <c r="Y16" s="644"/>
      <c r="Z16" s="675">
        <v>0.1</v>
      </c>
      <c r="AA16" s="675"/>
      <c r="AB16" s="675"/>
      <c r="AC16" s="675"/>
      <c r="AD16" s="676">
        <v>13511</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136</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21948</v>
      </c>
      <c r="CS16" s="643"/>
      <c r="CT16" s="643"/>
      <c r="CU16" s="643"/>
      <c r="CV16" s="643"/>
      <c r="CW16" s="643"/>
      <c r="CX16" s="643"/>
      <c r="CY16" s="644"/>
      <c r="CZ16" s="675">
        <v>0.1</v>
      </c>
      <c r="DA16" s="675"/>
      <c r="DB16" s="675"/>
      <c r="DC16" s="675"/>
      <c r="DD16" s="648" t="s">
        <v>234</v>
      </c>
      <c r="DE16" s="643"/>
      <c r="DF16" s="643"/>
      <c r="DG16" s="643"/>
      <c r="DH16" s="643"/>
      <c r="DI16" s="643"/>
      <c r="DJ16" s="643"/>
      <c r="DK16" s="643"/>
      <c r="DL16" s="643"/>
      <c r="DM16" s="643"/>
      <c r="DN16" s="643"/>
      <c r="DO16" s="643"/>
      <c r="DP16" s="644"/>
      <c r="DQ16" s="648">
        <v>6901</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12675</v>
      </c>
      <c r="S17" s="643"/>
      <c r="T17" s="643"/>
      <c r="U17" s="643"/>
      <c r="V17" s="643"/>
      <c r="W17" s="643"/>
      <c r="X17" s="643"/>
      <c r="Y17" s="644"/>
      <c r="Z17" s="675">
        <v>0.1</v>
      </c>
      <c r="AA17" s="675"/>
      <c r="AB17" s="675"/>
      <c r="AC17" s="675"/>
      <c r="AD17" s="676">
        <v>12675</v>
      </c>
      <c r="AE17" s="676"/>
      <c r="AF17" s="676"/>
      <c r="AG17" s="676"/>
      <c r="AH17" s="676"/>
      <c r="AI17" s="676"/>
      <c r="AJ17" s="676"/>
      <c r="AK17" s="676"/>
      <c r="AL17" s="645">
        <v>0.2</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234</v>
      </c>
      <c r="BH17" s="643"/>
      <c r="BI17" s="643"/>
      <c r="BJ17" s="643"/>
      <c r="BK17" s="643"/>
      <c r="BL17" s="643"/>
      <c r="BM17" s="643"/>
      <c r="BN17" s="644"/>
      <c r="BO17" s="675" t="s">
        <v>128</v>
      </c>
      <c r="BP17" s="675"/>
      <c r="BQ17" s="675"/>
      <c r="BR17" s="675"/>
      <c r="BS17" s="648" t="s">
        <v>257</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866570</v>
      </c>
      <c r="CS17" s="643"/>
      <c r="CT17" s="643"/>
      <c r="CU17" s="643"/>
      <c r="CV17" s="643"/>
      <c r="CW17" s="643"/>
      <c r="CX17" s="643"/>
      <c r="CY17" s="644"/>
      <c r="CZ17" s="675">
        <v>4.5</v>
      </c>
      <c r="DA17" s="675"/>
      <c r="DB17" s="675"/>
      <c r="DC17" s="675"/>
      <c r="DD17" s="648" t="s">
        <v>128</v>
      </c>
      <c r="DE17" s="643"/>
      <c r="DF17" s="643"/>
      <c r="DG17" s="643"/>
      <c r="DH17" s="643"/>
      <c r="DI17" s="643"/>
      <c r="DJ17" s="643"/>
      <c r="DK17" s="643"/>
      <c r="DL17" s="643"/>
      <c r="DM17" s="643"/>
      <c r="DN17" s="643"/>
      <c r="DO17" s="643"/>
      <c r="DP17" s="644"/>
      <c r="DQ17" s="648">
        <v>803709</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45804</v>
      </c>
      <c r="S18" s="643"/>
      <c r="T18" s="643"/>
      <c r="U18" s="643"/>
      <c r="V18" s="643"/>
      <c r="W18" s="643"/>
      <c r="X18" s="643"/>
      <c r="Y18" s="644"/>
      <c r="Z18" s="675">
        <v>0.2</v>
      </c>
      <c r="AA18" s="675"/>
      <c r="AB18" s="675"/>
      <c r="AC18" s="675"/>
      <c r="AD18" s="676">
        <v>45804</v>
      </c>
      <c r="AE18" s="676"/>
      <c r="AF18" s="676"/>
      <c r="AG18" s="676"/>
      <c r="AH18" s="676"/>
      <c r="AI18" s="676"/>
      <c r="AJ18" s="676"/>
      <c r="AK18" s="676"/>
      <c r="AL18" s="645">
        <v>0.6</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234</v>
      </c>
      <c r="CS18" s="643"/>
      <c r="CT18" s="643"/>
      <c r="CU18" s="643"/>
      <c r="CV18" s="643"/>
      <c r="CW18" s="643"/>
      <c r="CX18" s="643"/>
      <c r="CY18" s="644"/>
      <c r="CZ18" s="675" t="s">
        <v>128</v>
      </c>
      <c r="DA18" s="675"/>
      <c r="DB18" s="675"/>
      <c r="DC18" s="675"/>
      <c r="DD18" s="648" t="s">
        <v>234</v>
      </c>
      <c r="DE18" s="643"/>
      <c r="DF18" s="643"/>
      <c r="DG18" s="643"/>
      <c r="DH18" s="643"/>
      <c r="DI18" s="643"/>
      <c r="DJ18" s="643"/>
      <c r="DK18" s="643"/>
      <c r="DL18" s="643"/>
      <c r="DM18" s="643"/>
      <c r="DN18" s="643"/>
      <c r="DO18" s="643"/>
      <c r="DP18" s="644"/>
      <c r="DQ18" s="648" t="s">
        <v>234</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36908</v>
      </c>
      <c r="S19" s="643"/>
      <c r="T19" s="643"/>
      <c r="U19" s="643"/>
      <c r="V19" s="643"/>
      <c r="W19" s="643"/>
      <c r="X19" s="643"/>
      <c r="Y19" s="644"/>
      <c r="Z19" s="675">
        <v>0.2</v>
      </c>
      <c r="AA19" s="675"/>
      <c r="AB19" s="675"/>
      <c r="AC19" s="675"/>
      <c r="AD19" s="676">
        <v>36908</v>
      </c>
      <c r="AE19" s="676"/>
      <c r="AF19" s="676"/>
      <c r="AG19" s="676"/>
      <c r="AH19" s="676"/>
      <c r="AI19" s="676"/>
      <c r="AJ19" s="676"/>
      <c r="AK19" s="676"/>
      <c r="AL19" s="645">
        <v>0.5</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209688</v>
      </c>
      <c r="BH19" s="643"/>
      <c r="BI19" s="643"/>
      <c r="BJ19" s="643"/>
      <c r="BK19" s="643"/>
      <c r="BL19" s="643"/>
      <c r="BM19" s="643"/>
      <c r="BN19" s="644"/>
      <c r="BO19" s="675">
        <v>5.3</v>
      </c>
      <c r="BP19" s="675"/>
      <c r="BQ19" s="675"/>
      <c r="BR19" s="675"/>
      <c r="BS19" s="648" t="s">
        <v>128</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234</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6386</v>
      </c>
      <c r="S20" s="643"/>
      <c r="T20" s="643"/>
      <c r="U20" s="643"/>
      <c r="V20" s="643"/>
      <c r="W20" s="643"/>
      <c r="X20" s="643"/>
      <c r="Y20" s="644"/>
      <c r="Z20" s="675">
        <v>0</v>
      </c>
      <c r="AA20" s="675"/>
      <c r="AB20" s="675"/>
      <c r="AC20" s="675"/>
      <c r="AD20" s="676">
        <v>6386</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209688</v>
      </c>
      <c r="BH20" s="643"/>
      <c r="BI20" s="643"/>
      <c r="BJ20" s="643"/>
      <c r="BK20" s="643"/>
      <c r="BL20" s="643"/>
      <c r="BM20" s="643"/>
      <c r="BN20" s="644"/>
      <c r="BO20" s="675">
        <v>5.3</v>
      </c>
      <c r="BP20" s="675"/>
      <c r="BQ20" s="675"/>
      <c r="BR20" s="675"/>
      <c r="BS20" s="648" t="s">
        <v>136</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19469441</v>
      </c>
      <c r="CS20" s="643"/>
      <c r="CT20" s="643"/>
      <c r="CU20" s="643"/>
      <c r="CV20" s="643"/>
      <c r="CW20" s="643"/>
      <c r="CX20" s="643"/>
      <c r="CY20" s="644"/>
      <c r="CZ20" s="675">
        <v>100</v>
      </c>
      <c r="DA20" s="675"/>
      <c r="DB20" s="675"/>
      <c r="DC20" s="675"/>
      <c r="DD20" s="648">
        <v>2525629</v>
      </c>
      <c r="DE20" s="643"/>
      <c r="DF20" s="643"/>
      <c r="DG20" s="643"/>
      <c r="DH20" s="643"/>
      <c r="DI20" s="643"/>
      <c r="DJ20" s="643"/>
      <c r="DK20" s="643"/>
      <c r="DL20" s="643"/>
      <c r="DM20" s="643"/>
      <c r="DN20" s="643"/>
      <c r="DO20" s="643"/>
      <c r="DP20" s="644"/>
      <c r="DQ20" s="648">
        <v>8907559</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2510</v>
      </c>
      <c r="S21" s="643"/>
      <c r="T21" s="643"/>
      <c r="U21" s="643"/>
      <c r="V21" s="643"/>
      <c r="W21" s="643"/>
      <c r="X21" s="643"/>
      <c r="Y21" s="644"/>
      <c r="Z21" s="675">
        <v>0</v>
      </c>
      <c r="AA21" s="675"/>
      <c r="AB21" s="675"/>
      <c r="AC21" s="675"/>
      <c r="AD21" s="676">
        <v>2510</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4849</v>
      </c>
      <c r="BH21" s="643"/>
      <c r="BI21" s="643"/>
      <c r="BJ21" s="643"/>
      <c r="BK21" s="643"/>
      <c r="BL21" s="643"/>
      <c r="BM21" s="643"/>
      <c r="BN21" s="644"/>
      <c r="BO21" s="675">
        <v>0.1</v>
      </c>
      <c r="BP21" s="675"/>
      <c r="BQ21" s="675"/>
      <c r="BR21" s="675"/>
      <c r="BS21" s="648" t="s">
        <v>136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3037826</v>
      </c>
      <c r="S22" s="643"/>
      <c r="T22" s="643"/>
      <c r="U22" s="643"/>
      <c r="V22" s="643"/>
      <c r="W22" s="643"/>
      <c r="X22" s="643"/>
      <c r="Y22" s="644"/>
      <c r="Z22" s="675">
        <v>14.7</v>
      </c>
      <c r="AA22" s="675"/>
      <c r="AB22" s="675"/>
      <c r="AC22" s="675"/>
      <c r="AD22" s="676">
        <v>2418468</v>
      </c>
      <c r="AE22" s="676"/>
      <c r="AF22" s="676"/>
      <c r="AG22" s="676"/>
      <c r="AH22" s="676"/>
      <c r="AI22" s="676"/>
      <c r="AJ22" s="676"/>
      <c r="AK22" s="676"/>
      <c r="AL22" s="645">
        <v>34</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234</v>
      </c>
      <c r="BP22" s="675"/>
      <c r="BQ22" s="675"/>
      <c r="BR22" s="675"/>
      <c r="BS22" s="648" t="s">
        <v>128</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2418468</v>
      </c>
      <c r="S23" s="643"/>
      <c r="T23" s="643"/>
      <c r="U23" s="643"/>
      <c r="V23" s="643"/>
      <c r="W23" s="643"/>
      <c r="X23" s="643"/>
      <c r="Y23" s="644"/>
      <c r="Z23" s="675">
        <v>11.7</v>
      </c>
      <c r="AA23" s="675"/>
      <c r="AB23" s="675"/>
      <c r="AC23" s="675"/>
      <c r="AD23" s="676">
        <v>2418468</v>
      </c>
      <c r="AE23" s="676"/>
      <c r="AF23" s="676"/>
      <c r="AG23" s="676"/>
      <c r="AH23" s="676"/>
      <c r="AI23" s="676"/>
      <c r="AJ23" s="676"/>
      <c r="AK23" s="676"/>
      <c r="AL23" s="645">
        <v>34</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v>204839</v>
      </c>
      <c r="BH23" s="643"/>
      <c r="BI23" s="643"/>
      <c r="BJ23" s="643"/>
      <c r="BK23" s="643"/>
      <c r="BL23" s="643"/>
      <c r="BM23" s="643"/>
      <c r="BN23" s="644"/>
      <c r="BO23" s="675">
        <v>5.2</v>
      </c>
      <c r="BP23" s="675"/>
      <c r="BQ23" s="675"/>
      <c r="BR23" s="675"/>
      <c r="BS23" s="648" t="s">
        <v>128</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183065</v>
      </c>
      <c r="S24" s="643"/>
      <c r="T24" s="643"/>
      <c r="U24" s="643"/>
      <c r="V24" s="643"/>
      <c r="W24" s="643"/>
      <c r="X24" s="643"/>
      <c r="Y24" s="644"/>
      <c r="Z24" s="675">
        <v>0.9</v>
      </c>
      <c r="AA24" s="675"/>
      <c r="AB24" s="675"/>
      <c r="AC24" s="675"/>
      <c r="AD24" s="676" t="s">
        <v>257</v>
      </c>
      <c r="AE24" s="676"/>
      <c r="AF24" s="676"/>
      <c r="AG24" s="676"/>
      <c r="AH24" s="676"/>
      <c r="AI24" s="676"/>
      <c r="AJ24" s="676"/>
      <c r="AK24" s="676"/>
      <c r="AL24" s="645" t="s">
        <v>234</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234</v>
      </c>
      <c r="BP24" s="675"/>
      <c r="BQ24" s="675"/>
      <c r="BR24" s="675"/>
      <c r="BS24" s="648" t="s">
        <v>128</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5254963</v>
      </c>
      <c r="CS24" s="698"/>
      <c r="CT24" s="698"/>
      <c r="CU24" s="698"/>
      <c r="CV24" s="698"/>
      <c r="CW24" s="698"/>
      <c r="CX24" s="698"/>
      <c r="CY24" s="741"/>
      <c r="CZ24" s="742">
        <v>27</v>
      </c>
      <c r="DA24" s="713"/>
      <c r="DB24" s="713"/>
      <c r="DC24" s="745"/>
      <c r="DD24" s="740">
        <v>3537926</v>
      </c>
      <c r="DE24" s="698"/>
      <c r="DF24" s="698"/>
      <c r="DG24" s="698"/>
      <c r="DH24" s="698"/>
      <c r="DI24" s="698"/>
      <c r="DJ24" s="698"/>
      <c r="DK24" s="741"/>
      <c r="DL24" s="740">
        <v>3407941</v>
      </c>
      <c r="DM24" s="698"/>
      <c r="DN24" s="698"/>
      <c r="DO24" s="698"/>
      <c r="DP24" s="698"/>
      <c r="DQ24" s="698"/>
      <c r="DR24" s="698"/>
      <c r="DS24" s="698"/>
      <c r="DT24" s="698"/>
      <c r="DU24" s="698"/>
      <c r="DV24" s="741"/>
      <c r="DW24" s="742">
        <v>45.7</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v>436293</v>
      </c>
      <c r="S25" s="643"/>
      <c r="T25" s="643"/>
      <c r="U25" s="643"/>
      <c r="V25" s="643"/>
      <c r="W25" s="643"/>
      <c r="X25" s="643"/>
      <c r="Y25" s="644"/>
      <c r="Z25" s="675">
        <v>2.1</v>
      </c>
      <c r="AA25" s="675"/>
      <c r="AB25" s="675"/>
      <c r="AC25" s="675"/>
      <c r="AD25" s="676" t="s">
        <v>128</v>
      </c>
      <c r="AE25" s="676"/>
      <c r="AF25" s="676"/>
      <c r="AG25" s="676"/>
      <c r="AH25" s="676"/>
      <c r="AI25" s="676"/>
      <c r="AJ25" s="676"/>
      <c r="AK25" s="676"/>
      <c r="AL25" s="645" t="s">
        <v>128</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234</v>
      </c>
      <c r="BH25" s="643"/>
      <c r="BI25" s="643"/>
      <c r="BJ25" s="643"/>
      <c r="BK25" s="643"/>
      <c r="BL25" s="643"/>
      <c r="BM25" s="643"/>
      <c r="BN25" s="644"/>
      <c r="BO25" s="675" t="s">
        <v>136</v>
      </c>
      <c r="BP25" s="675"/>
      <c r="BQ25" s="675"/>
      <c r="BR25" s="675"/>
      <c r="BS25" s="648" t="s">
        <v>234</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2272543</v>
      </c>
      <c r="CS25" s="661"/>
      <c r="CT25" s="661"/>
      <c r="CU25" s="661"/>
      <c r="CV25" s="661"/>
      <c r="CW25" s="661"/>
      <c r="CX25" s="661"/>
      <c r="CY25" s="662"/>
      <c r="CZ25" s="645">
        <v>11.7</v>
      </c>
      <c r="DA25" s="663"/>
      <c r="DB25" s="663"/>
      <c r="DC25" s="664"/>
      <c r="DD25" s="648">
        <v>2095808</v>
      </c>
      <c r="DE25" s="661"/>
      <c r="DF25" s="661"/>
      <c r="DG25" s="661"/>
      <c r="DH25" s="661"/>
      <c r="DI25" s="661"/>
      <c r="DJ25" s="661"/>
      <c r="DK25" s="662"/>
      <c r="DL25" s="648">
        <v>2024561</v>
      </c>
      <c r="DM25" s="661"/>
      <c r="DN25" s="661"/>
      <c r="DO25" s="661"/>
      <c r="DP25" s="661"/>
      <c r="DQ25" s="661"/>
      <c r="DR25" s="661"/>
      <c r="DS25" s="661"/>
      <c r="DT25" s="661"/>
      <c r="DU25" s="661"/>
      <c r="DV25" s="662"/>
      <c r="DW25" s="645">
        <v>27.1</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7914808</v>
      </c>
      <c r="S26" s="643"/>
      <c r="T26" s="643"/>
      <c r="U26" s="643"/>
      <c r="V26" s="643"/>
      <c r="W26" s="643"/>
      <c r="X26" s="643"/>
      <c r="Y26" s="644"/>
      <c r="Z26" s="675">
        <v>38.299999999999997</v>
      </c>
      <c r="AA26" s="675"/>
      <c r="AB26" s="675"/>
      <c r="AC26" s="675"/>
      <c r="AD26" s="676">
        <v>7090611</v>
      </c>
      <c r="AE26" s="676"/>
      <c r="AF26" s="676"/>
      <c r="AG26" s="676"/>
      <c r="AH26" s="676"/>
      <c r="AI26" s="676"/>
      <c r="AJ26" s="676"/>
      <c r="AK26" s="676"/>
      <c r="AL26" s="645">
        <v>99.5</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257</v>
      </c>
      <c r="BP26" s="675"/>
      <c r="BQ26" s="675"/>
      <c r="BR26" s="675"/>
      <c r="BS26" s="648" t="s">
        <v>234</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1433704</v>
      </c>
      <c r="CS26" s="643"/>
      <c r="CT26" s="643"/>
      <c r="CU26" s="643"/>
      <c r="CV26" s="643"/>
      <c r="CW26" s="643"/>
      <c r="CX26" s="643"/>
      <c r="CY26" s="644"/>
      <c r="CZ26" s="645">
        <v>7.4</v>
      </c>
      <c r="DA26" s="663"/>
      <c r="DB26" s="663"/>
      <c r="DC26" s="664"/>
      <c r="DD26" s="648">
        <v>1316459</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3743</v>
      </c>
      <c r="S27" s="643"/>
      <c r="T27" s="643"/>
      <c r="U27" s="643"/>
      <c r="V27" s="643"/>
      <c r="W27" s="643"/>
      <c r="X27" s="643"/>
      <c r="Y27" s="644"/>
      <c r="Z27" s="675">
        <v>0</v>
      </c>
      <c r="AA27" s="675"/>
      <c r="AB27" s="675"/>
      <c r="AC27" s="675"/>
      <c r="AD27" s="676">
        <v>3743</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3954656</v>
      </c>
      <c r="BH27" s="643"/>
      <c r="BI27" s="643"/>
      <c r="BJ27" s="643"/>
      <c r="BK27" s="643"/>
      <c r="BL27" s="643"/>
      <c r="BM27" s="643"/>
      <c r="BN27" s="644"/>
      <c r="BO27" s="675">
        <v>100</v>
      </c>
      <c r="BP27" s="675"/>
      <c r="BQ27" s="675"/>
      <c r="BR27" s="675"/>
      <c r="BS27" s="648" t="s">
        <v>234</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2115850</v>
      </c>
      <c r="CS27" s="661"/>
      <c r="CT27" s="661"/>
      <c r="CU27" s="661"/>
      <c r="CV27" s="661"/>
      <c r="CW27" s="661"/>
      <c r="CX27" s="661"/>
      <c r="CY27" s="662"/>
      <c r="CZ27" s="645">
        <v>10.9</v>
      </c>
      <c r="DA27" s="663"/>
      <c r="DB27" s="663"/>
      <c r="DC27" s="664"/>
      <c r="DD27" s="648">
        <v>638409</v>
      </c>
      <c r="DE27" s="661"/>
      <c r="DF27" s="661"/>
      <c r="DG27" s="661"/>
      <c r="DH27" s="661"/>
      <c r="DI27" s="661"/>
      <c r="DJ27" s="661"/>
      <c r="DK27" s="662"/>
      <c r="DL27" s="648">
        <v>611866</v>
      </c>
      <c r="DM27" s="661"/>
      <c r="DN27" s="661"/>
      <c r="DO27" s="661"/>
      <c r="DP27" s="661"/>
      <c r="DQ27" s="661"/>
      <c r="DR27" s="661"/>
      <c r="DS27" s="661"/>
      <c r="DT27" s="661"/>
      <c r="DU27" s="661"/>
      <c r="DV27" s="662"/>
      <c r="DW27" s="645">
        <v>8.1999999999999993</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27189</v>
      </c>
      <c r="S28" s="643"/>
      <c r="T28" s="643"/>
      <c r="U28" s="643"/>
      <c r="V28" s="643"/>
      <c r="W28" s="643"/>
      <c r="X28" s="643"/>
      <c r="Y28" s="644"/>
      <c r="Z28" s="675">
        <v>0.1</v>
      </c>
      <c r="AA28" s="675"/>
      <c r="AB28" s="675"/>
      <c r="AC28" s="675"/>
      <c r="AD28" s="676" t="s">
        <v>234</v>
      </c>
      <c r="AE28" s="676"/>
      <c r="AF28" s="676"/>
      <c r="AG28" s="676"/>
      <c r="AH28" s="676"/>
      <c r="AI28" s="676"/>
      <c r="AJ28" s="676"/>
      <c r="AK28" s="676"/>
      <c r="AL28" s="645" t="s">
        <v>136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866570</v>
      </c>
      <c r="CS28" s="643"/>
      <c r="CT28" s="643"/>
      <c r="CU28" s="643"/>
      <c r="CV28" s="643"/>
      <c r="CW28" s="643"/>
      <c r="CX28" s="643"/>
      <c r="CY28" s="644"/>
      <c r="CZ28" s="645">
        <v>4.5</v>
      </c>
      <c r="DA28" s="663"/>
      <c r="DB28" s="663"/>
      <c r="DC28" s="664"/>
      <c r="DD28" s="648">
        <v>803709</v>
      </c>
      <c r="DE28" s="643"/>
      <c r="DF28" s="643"/>
      <c r="DG28" s="643"/>
      <c r="DH28" s="643"/>
      <c r="DI28" s="643"/>
      <c r="DJ28" s="643"/>
      <c r="DK28" s="644"/>
      <c r="DL28" s="648">
        <v>771514</v>
      </c>
      <c r="DM28" s="643"/>
      <c r="DN28" s="643"/>
      <c r="DO28" s="643"/>
      <c r="DP28" s="643"/>
      <c r="DQ28" s="643"/>
      <c r="DR28" s="643"/>
      <c r="DS28" s="643"/>
      <c r="DT28" s="643"/>
      <c r="DU28" s="643"/>
      <c r="DV28" s="644"/>
      <c r="DW28" s="645">
        <v>10.3</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190198</v>
      </c>
      <c r="S29" s="643"/>
      <c r="T29" s="643"/>
      <c r="U29" s="643"/>
      <c r="V29" s="643"/>
      <c r="W29" s="643"/>
      <c r="X29" s="643"/>
      <c r="Y29" s="644"/>
      <c r="Z29" s="675">
        <v>0.9</v>
      </c>
      <c r="AA29" s="675"/>
      <c r="AB29" s="675"/>
      <c r="AC29" s="675"/>
      <c r="AD29" s="676">
        <v>11682</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70</v>
      </c>
      <c r="CG29" s="682"/>
      <c r="CH29" s="682"/>
      <c r="CI29" s="682"/>
      <c r="CJ29" s="682"/>
      <c r="CK29" s="682"/>
      <c r="CL29" s="682"/>
      <c r="CM29" s="682"/>
      <c r="CN29" s="682"/>
      <c r="CO29" s="682"/>
      <c r="CP29" s="682"/>
      <c r="CQ29" s="683"/>
      <c r="CR29" s="642">
        <v>866570</v>
      </c>
      <c r="CS29" s="661"/>
      <c r="CT29" s="661"/>
      <c r="CU29" s="661"/>
      <c r="CV29" s="661"/>
      <c r="CW29" s="661"/>
      <c r="CX29" s="661"/>
      <c r="CY29" s="662"/>
      <c r="CZ29" s="645">
        <v>4.5</v>
      </c>
      <c r="DA29" s="663"/>
      <c r="DB29" s="663"/>
      <c r="DC29" s="664"/>
      <c r="DD29" s="648">
        <v>803709</v>
      </c>
      <c r="DE29" s="661"/>
      <c r="DF29" s="661"/>
      <c r="DG29" s="661"/>
      <c r="DH29" s="661"/>
      <c r="DI29" s="661"/>
      <c r="DJ29" s="661"/>
      <c r="DK29" s="662"/>
      <c r="DL29" s="648">
        <v>771514</v>
      </c>
      <c r="DM29" s="661"/>
      <c r="DN29" s="661"/>
      <c r="DO29" s="661"/>
      <c r="DP29" s="661"/>
      <c r="DQ29" s="661"/>
      <c r="DR29" s="661"/>
      <c r="DS29" s="661"/>
      <c r="DT29" s="661"/>
      <c r="DU29" s="661"/>
      <c r="DV29" s="662"/>
      <c r="DW29" s="645">
        <v>10.3</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18163</v>
      </c>
      <c r="S30" s="643"/>
      <c r="T30" s="643"/>
      <c r="U30" s="643"/>
      <c r="V30" s="643"/>
      <c r="W30" s="643"/>
      <c r="X30" s="643"/>
      <c r="Y30" s="644"/>
      <c r="Z30" s="675">
        <v>0.1</v>
      </c>
      <c r="AA30" s="675"/>
      <c r="AB30" s="675"/>
      <c r="AC30" s="675"/>
      <c r="AD30" s="676" t="s">
        <v>128</v>
      </c>
      <c r="AE30" s="676"/>
      <c r="AF30" s="676"/>
      <c r="AG30" s="676"/>
      <c r="AH30" s="676"/>
      <c r="AI30" s="676"/>
      <c r="AJ30" s="676"/>
      <c r="AK30" s="676"/>
      <c r="AL30" s="645" t="s">
        <v>128</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807571</v>
      </c>
      <c r="CS30" s="643"/>
      <c r="CT30" s="643"/>
      <c r="CU30" s="643"/>
      <c r="CV30" s="643"/>
      <c r="CW30" s="643"/>
      <c r="CX30" s="643"/>
      <c r="CY30" s="644"/>
      <c r="CZ30" s="645">
        <v>4.0999999999999996</v>
      </c>
      <c r="DA30" s="663"/>
      <c r="DB30" s="663"/>
      <c r="DC30" s="664"/>
      <c r="DD30" s="648">
        <v>744710</v>
      </c>
      <c r="DE30" s="643"/>
      <c r="DF30" s="643"/>
      <c r="DG30" s="643"/>
      <c r="DH30" s="643"/>
      <c r="DI30" s="643"/>
      <c r="DJ30" s="643"/>
      <c r="DK30" s="644"/>
      <c r="DL30" s="648">
        <v>712515</v>
      </c>
      <c r="DM30" s="643"/>
      <c r="DN30" s="643"/>
      <c r="DO30" s="643"/>
      <c r="DP30" s="643"/>
      <c r="DQ30" s="643"/>
      <c r="DR30" s="643"/>
      <c r="DS30" s="643"/>
      <c r="DT30" s="643"/>
      <c r="DU30" s="643"/>
      <c r="DV30" s="644"/>
      <c r="DW30" s="645">
        <v>9.6</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5253432</v>
      </c>
      <c r="S31" s="643"/>
      <c r="T31" s="643"/>
      <c r="U31" s="643"/>
      <c r="V31" s="643"/>
      <c r="W31" s="643"/>
      <c r="X31" s="643"/>
      <c r="Y31" s="644"/>
      <c r="Z31" s="675">
        <v>25.4</v>
      </c>
      <c r="AA31" s="675"/>
      <c r="AB31" s="675"/>
      <c r="AC31" s="675"/>
      <c r="AD31" s="676" t="s">
        <v>136</v>
      </c>
      <c r="AE31" s="676"/>
      <c r="AF31" s="676"/>
      <c r="AG31" s="676"/>
      <c r="AH31" s="676"/>
      <c r="AI31" s="676"/>
      <c r="AJ31" s="676"/>
      <c r="AK31" s="676"/>
      <c r="AL31" s="645" t="s">
        <v>136</v>
      </c>
      <c r="AM31" s="646"/>
      <c r="AN31" s="646"/>
      <c r="AO31" s="677"/>
      <c r="AP31" s="718" t="s">
        <v>311</v>
      </c>
      <c r="AQ31" s="719"/>
      <c r="AR31" s="719"/>
      <c r="AS31" s="719"/>
      <c r="AT31" s="724" t="s">
        <v>312</v>
      </c>
      <c r="AU31" s="231"/>
      <c r="AV31" s="231"/>
      <c r="AW31" s="231"/>
      <c r="AX31" s="708" t="s">
        <v>186</v>
      </c>
      <c r="AY31" s="709"/>
      <c r="AZ31" s="709"/>
      <c r="BA31" s="709"/>
      <c r="BB31" s="709"/>
      <c r="BC31" s="709"/>
      <c r="BD31" s="709"/>
      <c r="BE31" s="709"/>
      <c r="BF31" s="710"/>
      <c r="BG31" s="711">
        <v>99</v>
      </c>
      <c r="BH31" s="712"/>
      <c r="BI31" s="712"/>
      <c r="BJ31" s="712"/>
      <c r="BK31" s="712"/>
      <c r="BL31" s="712"/>
      <c r="BM31" s="713">
        <v>96.9</v>
      </c>
      <c r="BN31" s="712"/>
      <c r="BO31" s="712"/>
      <c r="BP31" s="712"/>
      <c r="BQ31" s="714"/>
      <c r="BR31" s="711">
        <v>99</v>
      </c>
      <c r="BS31" s="712"/>
      <c r="BT31" s="712"/>
      <c r="BU31" s="712"/>
      <c r="BV31" s="712"/>
      <c r="BW31" s="712"/>
      <c r="BX31" s="713">
        <v>95.4</v>
      </c>
      <c r="BY31" s="712"/>
      <c r="BZ31" s="712"/>
      <c r="CA31" s="712"/>
      <c r="CB31" s="714"/>
      <c r="CD31" s="729"/>
      <c r="CE31" s="730"/>
      <c r="CF31" s="681" t="s">
        <v>313</v>
      </c>
      <c r="CG31" s="682"/>
      <c r="CH31" s="682"/>
      <c r="CI31" s="682"/>
      <c r="CJ31" s="682"/>
      <c r="CK31" s="682"/>
      <c r="CL31" s="682"/>
      <c r="CM31" s="682"/>
      <c r="CN31" s="682"/>
      <c r="CO31" s="682"/>
      <c r="CP31" s="682"/>
      <c r="CQ31" s="683"/>
      <c r="CR31" s="642">
        <v>58999</v>
      </c>
      <c r="CS31" s="661"/>
      <c r="CT31" s="661"/>
      <c r="CU31" s="661"/>
      <c r="CV31" s="661"/>
      <c r="CW31" s="661"/>
      <c r="CX31" s="661"/>
      <c r="CY31" s="662"/>
      <c r="CZ31" s="645">
        <v>0.3</v>
      </c>
      <c r="DA31" s="663"/>
      <c r="DB31" s="663"/>
      <c r="DC31" s="664"/>
      <c r="DD31" s="648">
        <v>58999</v>
      </c>
      <c r="DE31" s="661"/>
      <c r="DF31" s="661"/>
      <c r="DG31" s="661"/>
      <c r="DH31" s="661"/>
      <c r="DI31" s="661"/>
      <c r="DJ31" s="661"/>
      <c r="DK31" s="662"/>
      <c r="DL31" s="648">
        <v>58999</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234</v>
      </c>
      <c r="S32" s="643"/>
      <c r="T32" s="643"/>
      <c r="U32" s="643"/>
      <c r="V32" s="643"/>
      <c r="W32" s="643"/>
      <c r="X32" s="643"/>
      <c r="Y32" s="644"/>
      <c r="Z32" s="675" t="s">
        <v>234</v>
      </c>
      <c r="AA32" s="675"/>
      <c r="AB32" s="675"/>
      <c r="AC32" s="675"/>
      <c r="AD32" s="676" t="s">
        <v>128</v>
      </c>
      <c r="AE32" s="676"/>
      <c r="AF32" s="676"/>
      <c r="AG32" s="676"/>
      <c r="AH32" s="676"/>
      <c r="AI32" s="676"/>
      <c r="AJ32" s="676"/>
      <c r="AK32" s="676"/>
      <c r="AL32" s="645" t="s">
        <v>257</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99.2</v>
      </c>
      <c r="BH32" s="661"/>
      <c r="BI32" s="661"/>
      <c r="BJ32" s="661"/>
      <c r="BK32" s="661"/>
      <c r="BL32" s="661"/>
      <c r="BM32" s="646">
        <v>96.9</v>
      </c>
      <c r="BN32" s="707"/>
      <c r="BO32" s="707"/>
      <c r="BP32" s="707"/>
      <c r="BQ32" s="688"/>
      <c r="BR32" s="715">
        <v>98.9</v>
      </c>
      <c r="BS32" s="661"/>
      <c r="BT32" s="661"/>
      <c r="BU32" s="661"/>
      <c r="BV32" s="661"/>
      <c r="BW32" s="661"/>
      <c r="BX32" s="646">
        <v>97.1</v>
      </c>
      <c r="BY32" s="707"/>
      <c r="BZ32" s="707"/>
      <c r="CA32" s="707"/>
      <c r="CB32" s="688"/>
      <c r="CD32" s="731"/>
      <c r="CE32" s="732"/>
      <c r="CF32" s="681" t="s">
        <v>317</v>
      </c>
      <c r="CG32" s="682"/>
      <c r="CH32" s="682"/>
      <c r="CI32" s="682"/>
      <c r="CJ32" s="682"/>
      <c r="CK32" s="682"/>
      <c r="CL32" s="682"/>
      <c r="CM32" s="682"/>
      <c r="CN32" s="682"/>
      <c r="CO32" s="682"/>
      <c r="CP32" s="682"/>
      <c r="CQ32" s="683"/>
      <c r="CR32" s="642" t="s">
        <v>128</v>
      </c>
      <c r="CS32" s="643"/>
      <c r="CT32" s="643"/>
      <c r="CU32" s="643"/>
      <c r="CV32" s="643"/>
      <c r="CW32" s="643"/>
      <c r="CX32" s="643"/>
      <c r="CY32" s="644"/>
      <c r="CZ32" s="645" t="s">
        <v>136</v>
      </c>
      <c r="DA32" s="663"/>
      <c r="DB32" s="663"/>
      <c r="DC32" s="664"/>
      <c r="DD32" s="648" t="s">
        <v>234</v>
      </c>
      <c r="DE32" s="643"/>
      <c r="DF32" s="643"/>
      <c r="DG32" s="643"/>
      <c r="DH32" s="643"/>
      <c r="DI32" s="643"/>
      <c r="DJ32" s="643"/>
      <c r="DK32" s="644"/>
      <c r="DL32" s="648" t="s">
        <v>234</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1069614</v>
      </c>
      <c r="S33" s="643"/>
      <c r="T33" s="643"/>
      <c r="U33" s="643"/>
      <c r="V33" s="643"/>
      <c r="W33" s="643"/>
      <c r="X33" s="643"/>
      <c r="Y33" s="644"/>
      <c r="Z33" s="675">
        <v>5.2</v>
      </c>
      <c r="AA33" s="675"/>
      <c r="AB33" s="675"/>
      <c r="AC33" s="675"/>
      <c r="AD33" s="676" t="s">
        <v>234</v>
      </c>
      <c r="AE33" s="676"/>
      <c r="AF33" s="676"/>
      <c r="AG33" s="676"/>
      <c r="AH33" s="676"/>
      <c r="AI33" s="676"/>
      <c r="AJ33" s="676"/>
      <c r="AK33" s="676"/>
      <c r="AL33" s="645" t="s">
        <v>128</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98.9</v>
      </c>
      <c r="BH33" s="627"/>
      <c r="BI33" s="627"/>
      <c r="BJ33" s="627"/>
      <c r="BK33" s="627"/>
      <c r="BL33" s="627"/>
      <c r="BM33" s="669">
        <v>96.6</v>
      </c>
      <c r="BN33" s="627"/>
      <c r="BO33" s="627"/>
      <c r="BP33" s="627"/>
      <c r="BQ33" s="671"/>
      <c r="BR33" s="706">
        <v>98.9</v>
      </c>
      <c r="BS33" s="627"/>
      <c r="BT33" s="627"/>
      <c r="BU33" s="627"/>
      <c r="BV33" s="627"/>
      <c r="BW33" s="627"/>
      <c r="BX33" s="669">
        <v>93.2</v>
      </c>
      <c r="BY33" s="627"/>
      <c r="BZ33" s="627"/>
      <c r="CA33" s="627"/>
      <c r="CB33" s="671"/>
      <c r="CD33" s="681" t="s">
        <v>320</v>
      </c>
      <c r="CE33" s="682"/>
      <c r="CF33" s="682"/>
      <c r="CG33" s="682"/>
      <c r="CH33" s="682"/>
      <c r="CI33" s="682"/>
      <c r="CJ33" s="682"/>
      <c r="CK33" s="682"/>
      <c r="CL33" s="682"/>
      <c r="CM33" s="682"/>
      <c r="CN33" s="682"/>
      <c r="CO33" s="682"/>
      <c r="CP33" s="682"/>
      <c r="CQ33" s="683"/>
      <c r="CR33" s="642">
        <v>11666901</v>
      </c>
      <c r="CS33" s="661"/>
      <c r="CT33" s="661"/>
      <c r="CU33" s="661"/>
      <c r="CV33" s="661"/>
      <c r="CW33" s="661"/>
      <c r="CX33" s="661"/>
      <c r="CY33" s="662"/>
      <c r="CZ33" s="645">
        <v>59.9</v>
      </c>
      <c r="DA33" s="663"/>
      <c r="DB33" s="663"/>
      <c r="DC33" s="664"/>
      <c r="DD33" s="648">
        <v>4689716</v>
      </c>
      <c r="DE33" s="661"/>
      <c r="DF33" s="661"/>
      <c r="DG33" s="661"/>
      <c r="DH33" s="661"/>
      <c r="DI33" s="661"/>
      <c r="DJ33" s="661"/>
      <c r="DK33" s="662"/>
      <c r="DL33" s="648">
        <v>3322912</v>
      </c>
      <c r="DM33" s="661"/>
      <c r="DN33" s="661"/>
      <c r="DO33" s="661"/>
      <c r="DP33" s="661"/>
      <c r="DQ33" s="661"/>
      <c r="DR33" s="661"/>
      <c r="DS33" s="661"/>
      <c r="DT33" s="661"/>
      <c r="DU33" s="661"/>
      <c r="DV33" s="662"/>
      <c r="DW33" s="645">
        <v>44.6</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62392</v>
      </c>
      <c r="S34" s="643"/>
      <c r="T34" s="643"/>
      <c r="U34" s="643"/>
      <c r="V34" s="643"/>
      <c r="W34" s="643"/>
      <c r="X34" s="643"/>
      <c r="Y34" s="644"/>
      <c r="Z34" s="675">
        <v>0.3</v>
      </c>
      <c r="AA34" s="675"/>
      <c r="AB34" s="675"/>
      <c r="AC34" s="675"/>
      <c r="AD34" s="676">
        <v>17242</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2562396</v>
      </c>
      <c r="CS34" s="643"/>
      <c r="CT34" s="643"/>
      <c r="CU34" s="643"/>
      <c r="CV34" s="643"/>
      <c r="CW34" s="643"/>
      <c r="CX34" s="643"/>
      <c r="CY34" s="644"/>
      <c r="CZ34" s="645">
        <v>13.2</v>
      </c>
      <c r="DA34" s="663"/>
      <c r="DB34" s="663"/>
      <c r="DC34" s="664"/>
      <c r="DD34" s="648">
        <v>1501923</v>
      </c>
      <c r="DE34" s="643"/>
      <c r="DF34" s="643"/>
      <c r="DG34" s="643"/>
      <c r="DH34" s="643"/>
      <c r="DI34" s="643"/>
      <c r="DJ34" s="643"/>
      <c r="DK34" s="644"/>
      <c r="DL34" s="648">
        <v>956199</v>
      </c>
      <c r="DM34" s="643"/>
      <c r="DN34" s="643"/>
      <c r="DO34" s="643"/>
      <c r="DP34" s="643"/>
      <c r="DQ34" s="643"/>
      <c r="DR34" s="643"/>
      <c r="DS34" s="643"/>
      <c r="DT34" s="643"/>
      <c r="DU34" s="643"/>
      <c r="DV34" s="644"/>
      <c r="DW34" s="645">
        <v>12.8</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260580</v>
      </c>
      <c r="S35" s="643"/>
      <c r="T35" s="643"/>
      <c r="U35" s="643"/>
      <c r="V35" s="643"/>
      <c r="W35" s="643"/>
      <c r="X35" s="643"/>
      <c r="Y35" s="644"/>
      <c r="Z35" s="675">
        <v>1.3</v>
      </c>
      <c r="AA35" s="675"/>
      <c r="AB35" s="675"/>
      <c r="AC35" s="675"/>
      <c r="AD35" s="676" t="s">
        <v>234</v>
      </c>
      <c r="AE35" s="676"/>
      <c r="AF35" s="676"/>
      <c r="AG35" s="676"/>
      <c r="AH35" s="676"/>
      <c r="AI35" s="676"/>
      <c r="AJ35" s="676"/>
      <c r="AK35" s="676"/>
      <c r="AL35" s="645" t="s">
        <v>128</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34962</v>
      </c>
      <c r="CS35" s="661"/>
      <c r="CT35" s="661"/>
      <c r="CU35" s="661"/>
      <c r="CV35" s="661"/>
      <c r="CW35" s="661"/>
      <c r="CX35" s="661"/>
      <c r="CY35" s="662"/>
      <c r="CZ35" s="645">
        <v>0.2</v>
      </c>
      <c r="DA35" s="663"/>
      <c r="DB35" s="663"/>
      <c r="DC35" s="664"/>
      <c r="DD35" s="648">
        <v>5693</v>
      </c>
      <c r="DE35" s="661"/>
      <c r="DF35" s="661"/>
      <c r="DG35" s="661"/>
      <c r="DH35" s="661"/>
      <c r="DI35" s="661"/>
      <c r="DJ35" s="661"/>
      <c r="DK35" s="662"/>
      <c r="DL35" s="648">
        <v>5693</v>
      </c>
      <c r="DM35" s="661"/>
      <c r="DN35" s="661"/>
      <c r="DO35" s="661"/>
      <c r="DP35" s="661"/>
      <c r="DQ35" s="661"/>
      <c r="DR35" s="661"/>
      <c r="DS35" s="661"/>
      <c r="DT35" s="661"/>
      <c r="DU35" s="661"/>
      <c r="DV35" s="662"/>
      <c r="DW35" s="645">
        <v>0.1</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3912454</v>
      </c>
      <c r="S36" s="643"/>
      <c r="T36" s="643"/>
      <c r="U36" s="643"/>
      <c r="V36" s="643"/>
      <c r="W36" s="643"/>
      <c r="X36" s="643"/>
      <c r="Y36" s="644"/>
      <c r="Z36" s="675">
        <v>18.899999999999999</v>
      </c>
      <c r="AA36" s="675"/>
      <c r="AB36" s="675"/>
      <c r="AC36" s="675"/>
      <c r="AD36" s="676" t="s">
        <v>257</v>
      </c>
      <c r="AE36" s="676"/>
      <c r="AF36" s="676"/>
      <c r="AG36" s="676"/>
      <c r="AH36" s="676"/>
      <c r="AI36" s="676"/>
      <c r="AJ36" s="676"/>
      <c r="AK36" s="676"/>
      <c r="AL36" s="645" t="s">
        <v>136</v>
      </c>
      <c r="AM36" s="646"/>
      <c r="AN36" s="646"/>
      <c r="AO36" s="677"/>
      <c r="AP36" s="235"/>
      <c r="AQ36" s="694" t="s">
        <v>328</v>
      </c>
      <c r="AR36" s="695"/>
      <c r="AS36" s="695"/>
      <c r="AT36" s="695"/>
      <c r="AU36" s="695"/>
      <c r="AV36" s="695"/>
      <c r="AW36" s="695"/>
      <c r="AX36" s="695"/>
      <c r="AY36" s="696"/>
      <c r="AZ36" s="697">
        <v>1872896</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68630</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6872203</v>
      </c>
      <c r="CS36" s="643"/>
      <c r="CT36" s="643"/>
      <c r="CU36" s="643"/>
      <c r="CV36" s="643"/>
      <c r="CW36" s="643"/>
      <c r="CX36" s="643"/>
      <c r="CY36" s="644"/>
      <c r="CZ36" s="645">
        <v>35.299999999999997</v>
      </c>
      <c r="DA36" s="663"/>
      <c r="DB36" s="663"/>
      <c r="DC36" s="664"/>
      <c r="DD36" s="648">
        <v>2057976</v>
      </c>
      <c r="DE36" s="643"/>
      <c r="DF36" s="643"/>
      <c r="DG36" s="643"/>
      <c r="DH36" s="643"/>
      <c r="DI36" s="643"/>
      <c r="DJ36" s="643"/>
      <c r="DK36" s="644"/>
      <c r="DL36" s="648">
        <v>1457416</v>
      </c>
      <c r="DM36" s="643"/>
      <c r="DN36" s="643"/>
      <c r="DO36" s="643"/>
      <c r="DP36" s="643"/>
      <c r="DQ36" s="643"/>
      <c r="DR36" s="643"/>
      <c r="DS36" s="643"/>
      <c r="DT36" s="643"/>
      <c r="DU36" s="643"/>
      <c r="DV36" s="644"/>
      <c r="DW36" s="645">
        <v>19.5</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423741</v>
      </c>
      <c r="S37" s="643"/>
      <c r="T37" s="643"/>
      <c r="U37" s="643"/>
      <c r="V37" s="643"/>
      <c r="W37" s="643"/>
      <c r="X37" s="643"/>
      <c r="Y37" s="644"/>
      <c r="Z37" s="675">
        <v>2</v>
      </c>
      <c r="AA37" s="675"/>
      <c r="AB37" s="675"/>
      <c r="AC37" s="675"/>
      <c r="AD37" s="676" t="s">
        <v>136</v>
      </c>
      <c r="AE37" s="676"/>
      <c r="AF37" s="676"/>
      <c r="AG37" s="676"/>
      <c r="AH37" s="676"/>
      <c r="AI37" s="676"/>
      <c r="AJ37" s="676"/>
      <c r="AK37" s="676"/>
      <c r="AL37" s="645" t="s">
        <v>234</v>
      </c>
      <c r="AM37" s="646"/>
      <c r="AN37" s="646"/>
      <c r="AO37" s="677"/>
      <c r="AQ37" s="685" t="s">
        <v>332</v>
      </c>
      <c r="AR37" s="686"/>
      <c r="AS37" s="686"/>
      <c r="AT37" s="686"/>
      <c r="AU37" s="686"/>
      <c r="AV37" s="686"/>
      <c r="AW37" s="686"/>
      <c r="AX37" s="686"/>
      <c r="AY37" s="687"/>
      <c r="AZ37" s="642">
        <v>617952</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56583</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863592</v>
      </c>
      <c r="CS37" s="661"/>
      <c r="CT37" s="661"/>
      <c r="CU37" s="661"/>
      <c r="CV37" s="661"/>
      <c r="CW37" s="661"/>
      <c r="CX37" s="661"/>
      <c r="CY37" s="662"/>
      <c r="CZ37" s="645">
        <v>4.4000000000000004</v>
      </c>
      <c r="DA37" s="663"/>
      <c r="DB37" s="663"/>
      <c r="DC37" s="664"/>
      <c r="DD37" s="648">
        <v>863592</v>
      </c>
      <c r="DE37" s="661"/>
      <c r="DF37" s="661"/>
      <c r="DG37" s="661"/>
      <c r="DH37" s="661"/>
      <c r="DI37" s="661"/>
      <c r="DJ37" s="661"/>
      <c r="DK37" s="662"/>
      <c r="DL37" s="648">
        <v>833454</v>
      </c>
      <c r="DM37" s="661"/>
      <c r="DN37" s="661"/>
      <c r="DO37" s="661"/>
      <c r="DP37" s="661"/>
      <c r="DQ37" s="661"/>
      <c r="DR37" s="661"/>
      <c r="DS37" s="661"/>
      <c r="DT37" s="661"/>
      <c r="DU37" s="661"/>
      <c r="DV37" s="662"/>
      <c r="DW37" s="645">
        <v>11.2</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731073</v>
      </c>
      <c r="S38" s="643"/>
      <c r="T38" s="643"/>
      <c r="U38" s="643"/>
      <c r="V38" s="643"/>
      <c r="W38" s="643"/>
      <c r="X38" s="643"/>
      <c r="Y38" s="644"/>
      <c r="Z38" s="675">
        <v>3.5</v>
      </c>
      <c r="AA38" s="675"/>
      <c r="AB38" s="675"/>
      <c r="AC38" s="675"/>
      <c r="AD38" s="676">
        <v>72</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95000</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4662</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1247948</v>
      </c>
      <c r="CS38" s="643"/>
      <c r="CT38" s="643"/>
      <c r="CU38" s="643"/>
      <c r="CV38" s="643"/>
      <c r="CW38" s="643"/>
      <c r="CX38" s="643"/>
      <c r="CY38" s="644"/>
      <c r="CZ38" s="645">
        <v>6.4</v>
      </c>
      <c r="DA38" s="663"/>
      <c r="DB38" s="663"/>
      <c r="DC38" s="664"/>
      <c r="DD38" s="648">
        <v>1032858</v>
      </c>
      <c r="DE38" s="643"/>
      <c r="DF38" s="643"/>
      <c r="DG38" s="643"/>
      <c r="DH38" s="643"/>
      <c r="DI38" s="643"/>
      <c r="DJ38" s="643"/>
      <c r="DK38" s="644"/>
      <c r="DL38" s="648">
        <v>903604</v>
      </c>
      <c r="DM38" s="643"/>
      <c r="DN38" s="643"/>
      <c r="DO38" s="643"/>
      <c r="DP38" s="643"/>
      <c r="DQ38" s="643"/>
      <c r="DR38" s="643"/>
      <c r="DS38" s="643"/>
      <c r="DT38" s="643"/>
      <c r="DU38" s="643"/>
      <c r="DV38" s="644"/>
      <c r="DW38" s="645">
        <v>12.1</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807813</v>
      </c>
      <c r="S39" s="643"/>
      <c r="T39" s="643"/>
      <c r="U39" s="643"/>
      <c r="V39" s="643"/>
      <c r="W39" s="643"/>
      <c r="X39" s="643"/>
      <c r="Y39" s="644"/>
      <c r="Z39" s="675">
        <v>3.9</v>
      </c>
      <c r="AA39" s="675"/>
      <c r="AB39" s="675"/>
      <c r="AC39" s="675"/>
      <c r="AD39" s="676" t="s">
        <v>128</v>
      </c>
      <c r="AE39" s="676"/>
      <c r="AF39" s="676"/>
      <c r="AG39" s="676"/>
      <c r="AH39" s="676"/>
      <c r="AI39" s="676"/>
      <c r="AJ39" s="676"/>
      <c r="AK39" s="676"/>
      <c r="AL39" s="645" t="s">
        <v>128</v>
      </c>
      <c r="AM39" s="646"/>
      <c r="AN39" s="646"/>
      <c r="AO39" s="677"/>
      <c r="AQ39" s="685" t="s">
        <v>340</v>
      </c>
      <c r="AR39" s="686"/>
      <c r="AS39" s="686"/>
      <c r="AT39" s="686"/>
      <c r="AU39" s="686"/>
      <c r="AV39" s="686"/>
      <c r="AW39" s="686"/>
      <c r="AX39" s="686"/>
      <c r="AY39" s="687"/>
      <c r="AZ39" s="642">
        <v>12571</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7613</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864748</v>
      </c>
      <c r="CS39" s="661"/>
      <c r="CT39" s="661"/>
      <c r="CU39" s="661"/>
      <c r="CV39" s="661"/>
      <c r="CW39" s="661"/>
      <c r="CX39" s="661"/>
      <c r="CY39" s="662"/>
      <c r="CZ39" s="645">
        <v>4.4000000000000004</v>
      </c>
      <c r="DA39" s="663"/>
      <c r="DB39" s="663"/>
      <c r="DC39" s="664"/>
      <c r="DD39" s="648">
        <v>89266</v>
      </c>
      <c r="DE39" s="661"/>
      <c r="DF39" s="661"/>
      <c r="DG39" s="661"/>
      <c r="DH39" s="661"/>
      <c r="DI39" s="661"/>
      <c r="DJ39" s="661"/>
      <c r="DK39" s="662"/>
      <c r="DL39" s="648" t="s">
        <v>128</v>
      </c>
      <c r="DM39" s="661"/>
      <c r="DN39" s="661"/>
      <c r="DO39" s="661"/>
      <c r="DP39" s="661"/>
      <c r="DQ39" s="661"/>
      <c r="DR39" s="661"/>
      <c r="DS39" s="661"/>
      <c r="DT39" s="661"/>
      <c r="DU39" s="661"/>
      <c r="DV39" s="662"/>
      <c r="DW39" s="645" t="s">
        <v>136</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234</v>
      </c>
      <c r="AM40" s="646"/>
      <c r="AN40" s="646"/>
      <c r="AO40" s="677"/>
      <c r="AQ40" s="685" t="s">
        <v>344</v>
      </c>
      <c r="AR40" s="686"/>
      <c r="AS40" s="686"/>
      <c r="AT40" s="686"/>
      <c r="AU40" s="686"/>
      <c r="AV40" s="686"/>
      <c r="AW40" s="686"/>
      <c r="AX40" s="686"/>
      <c r="AY40" s="687"/>
      <c r="AZ40" s="642">
        <v>6996</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94</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84644</v>
      </c>
      <c r="CS40" s="643"/>
      <c r="CT40" s="643"/>
      <c r="CU40" s="643"/>
      <c r="CV40" s="643"/>
      <c r="CW40" s="643"/>
      <c r="CX40" s="643"/>
      <c r="CY40" s="644"/>
      <c r="CZ40" s="645">
        <v>0.4</v>
      </c>
      <c r="DA40" s="663"/>
      <c r="DB40" s="663"/>
      <c r="DC40" s="664"/>
      <c r="DD40" s="648">
        <v>2000</v>
      </c>
      <c r="DE40" s="643"/>
      <c r="DF40" s="643"/>
      <c r="DG40" s="643"/>
      <c r="DH40" s="643"/>
      <c r="DI40" s="643"/>
      <c r="DJ40" s="643"/>
      <c r="DK40" s="644"/>
      <c r="DL40" s="648" t="s">
        <v>136</v>
      </c>
      <c r="DM40" s="643"/>
      <c r="DN40" s="643"/>
      <c r="DO40" s="643"/>
      <c r="DP40" s="643"/>
      <c r="DQ40" s="643"/>
      <c r="DR40" s="643"/>
      <c r="DS40" s="643"/>
      <c r="DT40" s="643"/>
      <c r="DU40" s="643"/>
      <c r="DV40" s="644"/>
      <c r="DW40" s="645" t="s">
        <v>128</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136</v>
      </c>
      <c r="S41" s="643"/>
      <c r="T41" s="643"/>
      <c r="U41" s="643"/>
      <c r="V41" s="643"/>
      <c r="W41" s="643"/>
      <c r="X41" s="643"/>
      <c r="Y41" s="644"/>
      <c r="Z41" s="675" t="s">
        <v>257</v>
      </c>
      <c r="AA41" s="675"/>
      <c r="AB41" s="675"/>
      <c r="AC41" s="675"/>
      <c r="AD41" s="676" t="s">
        <v>234</v>
      </c>
      <c r="AE41" s="676"/>
      <c r="AF41" s="676"/>
      <c r="AG41" s="676"/>
      <c r="AH41" s="676"/>
      <c r="AI41" s="676"/>
      <c r="AJ41" s="676"/>
      <c r="AK41" s="676"/>
      <c r="AL41" s="645" t="s">
        <v>128</v>
      </c>
      <c r="AM41" s="646"/>
      <c r="AN41" s="646"/>
      <c r="AO41" s="677"/>
      <c r="AQ41" s="685" t="s">
        <v>349</v>
      </c>
      <c r="AR41" s="686"/>
      <c r="AS41" s="686"/>
      <c r="AT41" s="686"/>
      <c r="AU41" s="686"/>
      <c r="AV41" s="686"/>
      <c r="AW41" s="686"/>
      <c r="AX41" s="686"/>
      <c r="AY41" s="687"/>
      <c r="AZ41" s="642">
        <v>243558</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t="s">
        <v>128</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136</v>
      </c>
      <c r="CS41" s="661"/>
      <c r="CT41" s="661"/>
      <c r="CU41" s="661"/>
      <c r="CV41" s="661"/>
      <c r="CW41" s="661"/>
      <c r="CX41" s="661"/>
      <c r="CY41" s="662"/>
      <c r="CZ41" s="645" t="s">
        <v>234</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335100</v>
      </c>
      <c r="S42" s="643"/>
      <c r="T42" s="643"/>
      <c r="U42" s="643"/>
      <c r="V42" s="643"/>
      <c r="W42" s="643"/>
      <c r="X42" s="643"/>
      <c r="Y42" s="644"/>
      <c r="Z42" s="675">
        <v>1.6</v>
      </c>
      <c r="AA42" s="675"/>
      <c r="AB42" s="675"/>
      <c r="AC42" s="675"/>
      <c r="AD42" s="676" t="s">
        <v>128</v>
      </c>
      <c r="AE42" s="676"/>
      <c r="AF42" s="676"/>
      <c r="AG42" s="676"/>
      <c r="AH42" s="676"/>
      <c r="AI42" s="676"/>
      <c r="AJ42" s="676"/>
      <c r="AK42" s="676"/>
      <c r="AL42" s="645" t="s">
        <v>128</v>
      </c>
      <c r="AM42" s="646"/>
      <c r="AN42" s="646"/>
      <c r="AO42" s="677"/>
      <c r="AQ42" s="678" t="s">
        <v>353</v>
      </c>
      <c r="AR42" s="679"/>
      <c r="AS42" s="679"/>
      <c r="AT42" s="679"/>
      <c r="AU42" s="679"/>
      <c r="AV42" s="679"/>
      <c r="AW42" s="679"/>
      <c r="AX42" s="679"/>
      <c r="AY42" s="680"/>
      <c r="AZ42" s="626">
        <v>896819</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339</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2547577</v>
      </c>
      <c r="CS42" s="643"/>
      <c r="CT42" s="643"/>
      <c r="CU42" s="643"/>
      <c r="CV42" s="643"/>
      <c r="CW42" s="643"/>
      <c r="CX42" s="643"/>
      <c r="CY42" s="644"/>
      <c r="CZ42" s="645">
        <v>13.1</v>
      </c>
      <c r="DA42" s="646"/>
      <c r="DB42" s="646"/>
      <c r="DC42" s="647"/>
      <c r="DD42" s="648">
        <v>679917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20675200</v>
      </c>
      <c r="S43" s="665"/>
      <c r="T43" s="665"/>
      <c r="U43" s="665"/>
      <c r="V43" s="665"/>
      <c r="W43" s="665"/>
      <c r="X43" s="665"/>
      <c r="Y43" s="666"/>
      <c r="Z43" s="667">
        <v>100</v>
      </c>
      <c r="AA43" s="667"/>
      <c r="AB43" s="667"/>
      <c r="AC43" s="667"/>
      <c r="AD43" s="668">
        <v>7123350</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55682</v>
      </c>
      <c r="CS43" s="661"/>
      <c r="CT43" s="661"/>
      <c r="CU43" s="661"/>
      <c r="CV43" s="661"/>
      <c r="CW43" s="661"/>
      <c r="CX43" s="661"/>
      <c r="CY43" s="662"/>
      <c r="CZ43" s="645">
        <v>0.3</v>
      </c>
      <c r="DA43" s="663"/>
      <c r="DB43" s="663"/>
      <c r="DC43" s="664"/>
      <c r="DD43" s="648">
        <v>55682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2525629</v>
      </c>
      <c r="CS44" s="643"/>
      <c r="CT44" s="643"/>
      <c r="CU44" s="643"/>
      <c r="CV44" s="643"/>
      <c r="CW44" s="643"/>
      <c r="CX44" s="643"/>
      <c r="CY44" s="644"/>
      <c r="CZ44" s="645">
        <v>13</v>
      </c>
      <c r="DA44" s="646"/>
      <c r="DB44" s="646"/>
      <c r="DC44" s="647"/>
      <c r="DD44" s="648">
        <v>673016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1698801</v>
      </c>
      <c r="CS45" s="661"/>
      <c r="CT45" s="661"/>
      <c r="CU45" s="661"/>
      <c r="CV45" s="661"/>
      <c r="CW45" s="661"/>
      <c r="CX45" s="661"/>
      <c r="CY45" s="662"/>
      <c r="CZ45" s="645">
        <v>8.6999999999999993</v>
      </c>
      <c r="DA45" s="663"/>
      <c r="DB45" s="663"/>
      <c r="DC45" s="664"/>
      <c r="DD45" s="648">
        <v>312763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732438</v>
      </c>
      <c r="CS46" s="643"/>
      <c r="CT46" s="643"/>
      <c r="CU46" s="643"/>
      <c r="CV46" s="643"/>
      <c r="CW46" s="643"/>
      <c r="CX46" s="643"/>
      <c r="CY46" s="644"/>
      <c r="CZ46" s="645">
        <v>3.8</v>
      </c>
      <c r="DA46" s="646"/>
      <c r="DB46" s="646"/>
      <c r="DC46" s="647"/>
      <c r="DD46" s="648">
        <v>265863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21948</v>
      </c>
      <c r="CS47" s="661"/>
      <c r="CT47" s="661"/>
      <c r="CU47" s="661"/>
      <c r="CV47" s="661"/>
      <c r="CW47" s="661"/>
      <c r="CX47" s="661"/>
      <c r="CY47" s="662"/>
      <c r="CZ47" s="645">
        <v>0.1</v>
      </c>
      <c r="DA47" s="663"/>
      <c r="DB47" s="663"/>
      <c r="DC47" s="664"/>
      <c r="DD47" s="648">
        <v>6901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234</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19469441</v>
      </c>
      <c r="CS49" s="627"/>
      <c r="CT49" s="627"/>
      <c r="CU49" s="627"/>
      <c r="CV49" s="627"/>
      <c r="CW49" s="627"/>
      <c r="CX49" s="627"/>
      <c r="CY49" s="628"/>
      <c r="CZ49" s="629">
        <v>100</v>
      </c>
      <c r="DA49" s="630"/>
      <c r="DB49" s="630"/>
      <c r="DC49" s="631"/>
      <c r="DD49" s="632">
        <v>8907559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F1kJYBkyE7dtjgU4sR4dZJAaepEdsCDKHZ6WwAIXYh1/9g5UzdmbzIw+vCG6IV73Z2NG1phWsFx/q8IMJrgcZw==" saltValue="STcvUhhqFQYfesMe2+S3r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Normal="70" zoomScaleSheetLayoutView="10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47" t="s">
        <v>368</v>
      </c>
      <c r="DK2" s="1148"/>
      <c r="DL2" s="1148"/>
      <c r="DM2" s="1148"/>
      <c r="DN2" s="1148"/>
      <c r="DO2" s="1149"/>
      <c r="DP2" s="251"/>
      <c r="DQ2" s="1147" t="s">
        <v>369</v>
      </c>
      <c r="DR2" s="1148"/>
      <c r="DS2" s="1148"/>
      <c r="DT2" s="1148"/>
      <c r="DU2" s="1148"/>
      <c r="DV2" s="1148"/>
      <c r="DW2" s="1148"/>
      <c r="DX2" s="1148"/>
      <c r="DY2" s="1148"/>
      <c r="DZ2" s="114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3" t="s">
        <v>370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5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65" t="s">
        <v>386</v>
      </c>
      <c r="DH5" s="1166"/>
      <c r="DI5" s="1166"/>
      <c r="DJ5" s="1166"/>
      <c r="DK5" s="1167"/>
      <c r="DL5" s="1165" t="s">
        <v>387</v>
      </c>
      <c r="DM5" s="1166"/>
      <c r="DN5" s="1166"/>
      <c r="DO5" s="1166"/>
      <c r="DP5" s="116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5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8"/>
      <c r="DH6" s="1169"/>
      <c r="DI6" s="1169"/>
      <c r="DJ6" s="1169"/>
      <c r="DK6" s="1170"/>
      <c r="DL6" s="1168"/>
      <c r="DM6" s="1169"/>
      <c r="DN6" s="1169"/>
      <c r="DO6" s="1169"/>
      <c r="DP6" s="1170"/>
      <c r="DQ6" s="1061"/>
      <c r="DR6" s="1062"/>
      <c r="DS6" s="1062"/>
      <c r="DT6" s="1062"/>
      <c r="DU6" s="1063"/>
      <c r="DV6" s="1061"/>
      <c r="DW6" s="1062"/>
      <c r="DX6" s="1062"/>
      <c r="DY6" s="1062"/>
      <c r="DZ6" s="1075"/>
      <c r="EA6" s="256"/>
    </row>
    <row r="7" spans="1:131" s="257" customFormat="1" ht="26.25" customHeight="1" thickTop="1" x14ac:dyDescent="0.15">
      <c r="A7" s="260">
        <v>1</v>
      </c>
      <c r="B7" s="1110" t="s">
        <v>389</v>
      </c>
      <c r="C7" s="1111"/>
      <c r="D7" s="1111"/>
      <c r="E7" s="1111"/>
      <c r="F7" s="1111"/>
      <c r="G7" s="1111"/>
      <c r="H7" s="1111"/>
      <c r="I7" s="1111"/>
      <c r="J7" s="1111"/>
      <c r="K7" s="1111"/>
      <c r="L7" s="1111"/>
      <c r="M7" s="1111"/>
      <c r="N7" s="1111"/>
      <c r="O7" s="1111"/>
      <c r="P7" s="1112"/>
      <c r="Q7" s="1171">
        <v>20683</v>
      </c>
      <c r="R7" s="1172"/>
      <c r="S7" s="1172"/>
      <c r="T7" s="1172"/>
      <c r="U7" s="1172"/>
      <c r="V7" s="1172">
        <v>19478</v>
      </c>
      <c r="W7" s="1172"/>
      <c r="X7" s="1172"/>
      <c r="Y7" s="1172"/>
      <c r="Z7" s="1172"/>
      <c r="AA7" s="1172">
        <v>1205</v>
      </c>
      <c r="AB7" s="1172"/>
      <c r="AC7" s="1172"/>
      <c r="AD7" s="1172"/>
      <c r="AE7" s="1173"/>
      <c r="AF7" s="1174">
        <v>465</v>
      </c>
      <c r="AG7" s="1175"/>
      <c r="AH7" s="1175"/>
      <c r="AI7" s="1175"/>
      <c r="AJ7" s="1176"/>
      <c r="AK7" s="1158">
        <v>3912</v>
      </c>
      <c r="AL7" s="1159"/>
      <c r="AM7" s="1159"/>
      <c r="AN7" s="1159"/>
      <c r="AO7" s="1159"/>
      <c r="AP7" s="1159">
        <v>10592</v>
      </c>
      <c r="AQ7" s="1159"/>
      <c r="AR7" s="1159"/>
      <c r="AS7" s="1159"/>
      <c r="AT7" s="1159"/>
      <c r="AU7" s="1160"/>
      <c r="AV7" s="1160"/>
      <c r="AW7" s="1160"/>
      <c r="AX7" s="1160"/>
      <c r="AY7" s="1161"/>
      <c r="AZ7" s="254"/>
      <c r="BA7" s="254"/>
      <c r="BB7" s="254"/>
      <c r="BC7" s="254"/>
      <c r="BD7" s="254"/>
      <c r="BE7" s="255"/>
      <c r="BF7" s="255"/>
      <c r="BG7" s="255"/>
      <c r="BH7" s="255"/>
      <c r="BI7" s="255"/>
      <c r="BJ7" s="255"/>
      <c r="BK7" s="255"/>
      <c r="BL7" s="255"/>
      <c r="BM7" s="255"/>
      <c r="BN7" s="255"/>
      <c r="BO7" s="255"/>
      <c r="BP7" s="255"/>
      <c r="BQ7" s="261">
        <v>1</v>
      </c>
      <c r="BR7" s="262"/>
      <c r="BS7" s="1162"/>
      <c r="BT7" s="1163"/>
      <c r="BU7" s="1163"/>
      <c r="BV7" s="1163"/>
      <c r="BW7" s="1163"/>
      <c r="BX7" s="1163"/>
      <c r="BY7" s="1163"/>
      <c r="BZ7" s="1163"/>
      <c r="CA7" s="1163"/>
      <c r="CB7" s="1163"/>
      <c r="CC7" s="1163"/>
      <c r="CD7" s="1163"/>
      <c r="CE7" s="1163"/>
      <c r="CF7" s="1163"/>
      <c r="CG7" s="1164"/>
      <c r="CH7" s="1155"/>
      <c r="CI7" s="1156"/>
      <c r="CJ7" s="1156"/>
      <c r="CK7" s="1156"/>
      <c r="CL7" s="1157"/>
      <c r="CM7" s="1155"/>
      <c r="CN7" s="1156"/>
      <c r="CO7" s="1156"/>
      <c r="CP7" s="1156"/>
      <c r="CQ7" s="1157"/>
      <c r="CR7" s="1155"/>
      <c r="CS7" s="1156"/>
      <c r="CT7" s="1156"/>
      <c r="CU7" s="1156"/>
      <c r="CV7" s="1157"/>
      <c r="CW7" s="1155"/>
      <c r="CX7" s="1156"/>
      <c r="CY7" s="1156"/>
      <c r="CZ7" s="1156"/>
      <c r="DA7" s="1157"/>
      <c r="DB7" s="1155"/>
      <c r="DC7" s="1156"/>
      <c r="DD7" s="1156"/>
      <c r="DE7" s="1156"/>
      <c r="DF7" s="1157"/>
      <c r="DG7" s="1155"/>
      <c r="DH7" s="1156"/>
      <c r="DI7" s="1156"/>
      <c r="DJ7" s="1156"/>
      <c r="DK7" s="1157"/>
      <c r="DL7" s="1155"/>
      <c r="DM7" s="1156"/>
      <c r="DN7" s="1156"/>
      <c r="DO7" s="1156"/>
      <c r="DP7" s="1157"/>
      <c r="DQ7" s="1155"/>
      <c r="DR7" s="1156"/>
      <c r="DS7" s="1156"/>
      <c r="DT7" s="1156"/>
      <c r="DU7" s="1157"/>
      <c r="DV7" s="1152"/>
      <c r="DW7" s="1153"/>
      <c r="DX7" s="1153"/>
      <c r="DY7" s="1153"/>
      <c r="DZ7" s="1154"/>
      <c r="EA7" s="256"/>
    </row>
    <row r="8" spans="1:131" s="257" customFormat="1" ht="26.25" customHeight="1" x14ac:dyDescent="0.15">
      <c r="A8" s="263">
        <v>2</v>
      </c>
      <c r="B8" s="1094" t="s">
        <v>390</v>
      </c>
      <c r="C8" s="1095"/>
      <c r="D8" s="1095"/>
      <c r="E8" s="1095"/>
      <c r="F8" s="1095"/>
      <c r="G8" s="1095"/>
      <c r="H8" s="1095"/>
      <c r="I8" s="1095"/>
      <c r="J8" s="1095"/>
      <c r="K8" s="1095"/>
      <c r="L8" s="1095"/>
      <c r="M8" s="1095"/>
      <c r="N8" s="1095"/>
      <c r="O8" s="1095"/>
      <c r="P8" s="1096"/>
      <c r="Q8" s="1100">
        <v>5</v>
      </c>
      <c r="R8" s="1101"/>
      <c r="S8" s="1101"/>
      <c r="T8" s="1101"/>
      <c r="U8" s="1101"/>
      <c r="V8" s="1101">
        <v>5</v>
      </c>
      <c r="W8" s="1101"/>
      <c r="X8" s="1101"/>
      <c r="Y8" s="1101"/>
      <c r="Z8" s="1101"/>
      <c r="AA8" s="1101">
        <v>0</v>
      </c>
      <c r="AB8" s="1101"/>
      <c r="AC8" s="1101"/>
      <c r="AD8" s="1101"/>
      <c r="AE8" s="1102"/>
      <c r="AF8" s="1076">
        <v>0</v>
      </c>
      <c r="AG8" s="1077"/>
      <c r="AH8" s="1077"/>
      <c r="AI8" s="1077"/>
      <c r="AJ8" s="1078"/>
      <c r="AK8" s="1145">
        <v>5</v>
      </c>
      <c r="AL8" s="1146"/>
      <c r="AM8" s="1146"/>
      <c r="AN8" s="1146"/>
      <c r="AO8" s="1146"/>
      <c r="AP8" s="1146" t="s">
        <v>588</v>
      </c>
      <c r="AQ8" s="1146"/>
      <c r="AR8" s="1146"/>
      <c r="AS8" s="1146"/>
      <c r="AT8" s="1146"/>
      <c r="AU8" s="1143"/>
      <c r="AV8" s="1143"/>
      <c r="AW8" s="1143"/>
      <c r="AX8" s="1143"/>
      <c r="AY8" s="1144"/>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t="s">
        <v>391</v>
      </c>
      <c r="C9" s="1095"/>
      <c r="D9" s="1095"/>
      <c r="E9" s="1095"/>
      <c r="F9" s="1095"/>
      <c r="G9" s="1095"/>
      <c r="H9" s="1095"/>
      <c r="I9" s="1095"/>
      <c r="J9" s="1095"/>
      <c r="K9" s="1095"/>
      <c r="L9" s="1095"/>
      <c r="M9" s="1095"/>
      <c r="N9" s="1095"/>
      <c r="O9" s="1095"/>
      <c r="P9" s="1096"/>
      <c r="Q9" s="1100">
        <v>7</v>
      </c>
      <c r="R9" s="1101"/>
      <c r="S9" s="1101"/>
      <c r="T9" s="1101"/>
      <c r="U9" s="1101"/>
      <c r="V9" s="1101">
        <v>7</v>
      </c>
      <c r="W9" s="1101"/>
      <c r="X9" s="1101"/>
      <c r="Y9" s="1101"/>
      <c r="Z9" s="1101"/>
      <c r="AA9" s="1101">
        <v>1</v>
      </c>
      <c r="AB9" s="1101"/>
      <c r="AC9" s="1101"/>
      <c r="AD9" s="1101"/>
      <c r="AE9" s="1102"/>
      <c r="AF9" s="1076">
        <v>1</v>
      </c>
      <c r="AG9" s="1077"/>
      <c r="AH9" s="1077"/>
      <c r="AI9" s="1077"/>
      <c r="AJ9" s="1078"/>
      <c r="AK9" s="1145" t="s">
        <v>588</v>
      </c>
      <c r="AL9" s="1146"/>
      <c r="AM9" s="1146"/>
      <c r="AN9" s="1146"/>
      <c r="AO9" s="1146"/>
      <c r="AP9" s="1146" t="s">
        <v>588</v>
      </c>
      <c r="AQ9" s="1146"/>
      <c r="AR9" s="1146"/>
      <c r="AS9" s="1146"/>
      <c r="AT9" s="1146"/>
      <c r="AU9" s="1143"/>
      <c r="AV9" s="1143"/>
      <c r="AW9" s="1143"/>
      <c r="AX9" s="1143"/>
      <c r="AY9" s="1144"/>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5"/>
      <c r="AL10" s="1146"/>
      <c r="AM10" s="1146"/>
      <c r="AN10" s="1146"/>
      <c r="AO10" s="1146"/>
      <c r="AP10" s="1146"/>
      <c r="AQ10" s="1146"/>
      <c r="AR10" s="1146"/>
      <c r="AS10" s="1146"/>
      <c r="AT10" s="1146"/>
      <c r="AU10" s="1143"/>
      <c r="AV10" s="1143"/>
      <c r="AW10" s="1143"/>
      <c r="AX10" s="1143"/>
      <c r="AY10" s="1144"/>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5"/>
      <c r="AL11" s="1146"/>
      <c r="AM11" s="1146"/>
      <c r="AN11" s="1146"/>
      <c r="AO11" s="1146"/>
      <c r="AP11" s="1146"/>
      <c r="AQ11" s="1146"/>
      <c r="AR11" s="1146"/>
      <c r="AS11" s="1146"/>
      <c r="AT11" s="1146"/>
      <c r="AU11" s="1143"/>
      <c r="AV11" s="1143"/>
      <c r="AW11" s="1143"/>
      <c r="AX11" s="1143"/>
      <c r="AY11" s="1144"/>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5"/>
      <c r="AL12" s="1146"/>
      <c r="AM12" s="1146"/>
      <c r="AN12" s="1146"/>
      <c r="AO12" s="1146"/>
      <c r="AP12" s="1146"/>
      <c r="AQ12" s="1146"/>
      <c r="AR12" s="1146"/>
      <c r="AS12" s="1146"/>
      <c r="AT12" s="1146"/>
      <c r="AU12" s="1143"/>
      <c r="AV12" s="1143"/>
      <c r="AW12" s="1143"/>
      <c r="AX12" s="1143"/>
      <c r="AY12" s="1144"/>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5"/>
      <c r="AL13" s="1146"/>
      <c r="AM13" s="1146"/>
      <c r="AN13" s="1146"/>
      <c r="AO13" s="1146"/>
      <c r="AP13" s="1146"/>
      <c r="AQ13" s="1146"/>
      <c r="AR13" s="1146"/>
      <c r="AS13" s="1146"/>
      <c r="AT13" s="1146"/>
      <c r="AU13" s="1143"/>
      <c r="AV13" s="1143"/>
      <c r="AW13" s="1143"/>
      <c r="AX13" s="1143"/>
      <c r="AY13" s="1144"/>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5"/>
      <c r="AL14" s="1146"/>
      <c r="AM14" s="1146"/>
      <c r="AN14" s="1146"/>
      <c r="AO14" s="1146"/>
      <c r="AP14" s="1146"/>
      <c r="AQ14" s="1146"/>
      <c r="AR14" s="1146"/>
      <c r="AS14" s="1146"/>
      <c r="AT14" s="1146"/>
      <c r="AU14" s="1143"/>
      <c r="AV14" s="1143"/>
      <c r="AW14" s="1143"/>
      <c r="AX14" s="1143"/>
      <c r="AY14" s="1144"/>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5"/>
      <c r="AL15" s="1146"/>
      <c r="AM15" s="1146"/>
      <c r="AN15" s="1146"/>
      <c r="AO15" s="1146"/>
      <c r="AP15" s="1146"/>
      <c r="AQ15" s="1146"/>
      <c r="AR15" s="1146"/>
      <c r="AS15" s="1146"/>
      <c r="AT15" s="1146"/>
      <c r="AU15" s="1143"/>
      <c r="AV15" s="1143"/>
      <c r="AW15" s="1143"/>
      <c r="AX15" s="1143"/>
      <c r="AY15" s="1144"/>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5"/>
      <c r="AL16" s="1146"/>
      <c r="AM16" s="1146"/>
      <c r="AN16" s="1146"/>
      <c r="AO16" s="1146"/>
      <c r="AP16" s="1146"/>
      <c r="AQ16" s="1146"/>
      <c r="AR16" s="1146"/>
      <c r="AS16" s="1146"/>
      <c r="AT16" s="1146"/>
      <c r="AU16" s="1143"/>
      <c r="AV16" s="1143"/>
      <c r="AW16" s="1143"/>
      <c r="AX16" s="1143"/>
      <c r="AY16" s="1144"/>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5"/>
      <c r="AL17" s="1146"/>
      <c r="AM17" s="1146"/>
      <c r="AN17" s="1146"/>
      <c r="AO17" s="1146"/>
      <c r="AP17" s="1146"/>
      <c r="AQ17" s="1146"/>
      <c r="AR17" s="1146"/>
      <c r="AS17" s="1146"/>
      <c r="AT17" s="1146"/>
      <c r="AU17" s="1143"/>
      <c r="AV17" s="1143"/>
      <c r="AW17" s="1143"/>
      <c r="AX17" s="1143"/>
      <c r="AY17" s="1144"/>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5"/>
      <c r="AL18" s="1146"/>
      <c r="AM18" s="1146"/>
      <c r="AN18" s="1146"/>
      <c r="AO18" s="1146"/>
      <c r="AP18" s="1146"/>
      <c r="AQ18" s="1146"/>
      <c r="AR18" s="1146"/>
      <c r="AS18" s="1146"/>
      <c r="AT18" s="1146"/>
      <c r="AU18" s="1143"/>
      <c r="AV18" s="1143"/>
      <c r="AW18" s="1143"/>
      <c r="AX18" s="1143"/>
      <c r="AY18" s="1144"/>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5"/>
      <c r="AL19" s="1146"/>
      <c r="AM19" s="1146"/>
      <c r="AN19" s="1146"/>
      <c r="AO19" s="1146"/>
      <c r="AP19" s="1146"/>
      <c r="AQ19" s="1146"/>
      <c r="AR19" s="1146"/>
      <c r="AS19" s="1146"/>
      <c r="AT19" s="1146"/>
      <c r="AU19" s="1143"/>
      <c r="AV19" s="1143"/>
      <c r="AW19" s="1143"/>
      <c r="AX19" s="1143"/>
      <c r="AY19" s="1144"/>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5"/>
      <c r="AL20" s="1146"/>
      <c r="AM20" s="1146"/>
      <c r="AN20" s="1146"/>
      <c r="AO20" s="1146"/>
      <c r="AP20" s="1146"/>
      <c r="AQ20" s="1146"/>
      <c r="AR20" s="1146"/>
      <c r="AS20" s="1146"/>
      <c r="AT20" s="1146"/>
      <c r="AU20" s="1143"/>
      <c r="AV20" s="1143"/>
      <c r="AW20" s="1143"/>
      <c r="AX20" s="1143"/>
      <c r="AY20" s="1144"/>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5"/>
      <c r="AL21" s="1146"/>
      <c r="AM21" s="1146"/>
      <c r="AN21" s="1146"/>
      <c r="AO21" s="1146"/>
      <c r="AP21" s="1146"/>
      <c r="AQ21" s="1146"/>
      <c r="AR21" s="1146"/>
      <c r="AS21" s="1146"/>
      <c r="AT21" s="1146"/>
      <c r="AU21" s="1143"/>
      <c r="AV21" s="1143"/>
      <c r="AW21" s="1143"/>
      <c r="AX21" s="1143"/>
      <c r="AY21" s="1144"/>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40"/>
      <c r="R22" s="1141"/>
      <c r="S22" s="1141"/>
      <c r="T22" s="1141"/>
      <c r="U22" s="1141"/>
      <c r="V22" s="1141"/>
      <c r="W22" s="1141"/>
      <c r="X22" s="1141"/>
      <c r="Y22" s="1141"/>
      <c r="Z22" s="1141"/>
      <c r="AA22" s="1141"/>
      <c r="AB22" s="1141"/>
      <c r="AC22" s="1141"/>
      <c r="AD22" s="1141"/>
      <c r="AE22" s="1142"/>
      <c r="AF22" s="1076"/>
      <c r="AG22" s="1077"/>
      <c r="AH22" s="1077"/>
      <c r="AI22" s="1077"/>
      <c r="AJ22" s="1078"/>
      <c r="AK22" s="1136"/>
      <c r="AL22" s="1137"/>
      <c r="AM22" s="1137"/>
      <c r="AN22" s="1137"/>
      <c r="AO22" s="1137"/>
      <c r="AP22" s="1137"/>
      <c r="AQ22" s="1137"/>
      <c r="AR22" s="1137"/>
      <c r="AS22" s="1137"/>
      <c r="AT22" s="1137"/>
      <c r="AU22" s="1138"/>
      <c r="AV22" s="1138"/>
      <c r="AW22" s="1138"/>
      <c r="AX22" s="1138"/>
      <c r="AY22" s="1139"/>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8">
        <v>20675</v>
      </c>
      <c r="R23" s="1128"/>
      <c r="S23" s="1128"/>
      <c r="T23" s="1128"/>
      <c r="U23" s="1128"/>
      <c r="V23" s="1128">
        <v>19469</v>
      </c>
      <c r="W23" s="1128"/>
      <c r="X23" s="1128"/>
      <c r="Y23" s="1128"/>
      <c r="Z23" s="1128"/>
      <c r="AA23" s="1128">
        <f>SUM(AA7:AE9)</f>
        <v>1206</v>
      </c>
      <c r="AB23" s="1128"/>
      <c r="AC23" s="1128"/>
      <c r="AD23" s="1128"/>
      <c r="AE23" s="1129"/>
      <c r="AF23" s="1130">
        <v>466</v>
      </c>
      <c r="AG23" s="1128"/>
      <c r="AH23" s="1128"/>
      <c r="AI23" s="1128"/>
      <c r="AJ23" s="1131"/>
      <c r="AK23" s="1132"/>
      <c r="AL23" s="1133"/>
      <c r="AM23" s="1133"/>
      <c r="AN23" s="1133"/>
      <c r="AO23" s="1133"/>
      <c r="AP23" s="1128">
        <f>SUM(AP7:AT9)</f>
        <v>10592</v>
      </c>
      <c r="AQ23" s="1128"/>
      <c r="AR23" s="1128"/>
      <c r="AS23" s="1128"/>
      <c r="AT23" s="1128"/>
      <c r="AU23" s="1134"/>
      <c r="AV23" s="1134"/>
      <c r="AW23" s="1134"/>
      <c r="AX23" s="1134"/>
      <c r="AY23" s="1135"/>
      <c r="AZ23" s="1125" t="s">
        <v>128</v>
      </c>
      <c r="BA23" s="1126"/>
      <c r="BB23" s="1126"/>
      <c r="BC23" s="1126"/>
      <c r="BD23" s="1127"/>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4" t="s">
        <v>395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3" t="s">
        <v>396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9" t="s">
        <v>400</v>
      </c>
      <c r="AG26" s="1065"/>
      <c r="AH26" s="1065"/>
      <c r="AI26" s="1065"/>
      <c r="AJ26" s="1120"/>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21"/>
      <c r="AG27" s="1068"/>
      <c r="AH27" s="1068"/>
      <c r="AI27" s="1068"/>
      <c r="AJ27" s="1122"/>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10" t="s">
        <v>405</v>
      </c>
      <c r="C28" s="1111"/>
      <c r="D28" s="1111"/>
      <c r="E28" s="1111"/>
      <c r="F28" s="1111"/>
      <c r="G28" s="1111"/>
      <c r="H28" s="1111"/>
      <c r="I28" s="1111"/>
      <c r="J28" s="1111"/>
      <c r="K28" s="1111"/>
      <c r="L28" s="1111"/>
      <c r="M28" s="1111"/>
      <c r="N28" s="1111"/>
      <c r="O28" s="1111"/>
      <c r="P28" s="1112"/>
      <c r="Q28" s="1113">
        <v>3705</v>
      </c>
      <c r="R28" s="1114"/>
      <c r="S28" s="1114"/>
      <c r="T28" s="1114"/>
      <c r="U28" s="1114"/>
      <c r="V28" s="1114">
        <v>3637</v>
      </c>
      <c r="W28" s="1114"/>
      <c r="X28" s="1114"/>
      <c r="Y28" s="1114"/>
      <c r="Z28" s="1114"/>
      <c r="AA28" s="1114">
        <v>69</v>
      </c>
      <c r="AB28" s="1114"/>
      <c r="AC28" s="1114"/>
      <c r="AD28" s="1114"/>
      <c r="AE28" s="1115"/>
      <c r="AF28" s="1116">
        <v>69</v>
      </c>
      <c r="AG28" s="1114"/>
      <c r="AH28" s="1114"/>
      <c r="AI28" s="1114"/>
      <c r="AJ28" s="1117"/>
      <c r="AK28" s="1118">
        <v>244</v>
      </c>
      <c r="AL28" s="1106"/>
      <c r="AM28" s="1106"/>
      <c r="AN28" s="1106"/>
      <c r="AO28" s="1106"/>
      <c r="AP28" s="1106" t="s">
        <v>588</v>
      </c>
      <c r="AQ28" s="1106"/>
      <c r="AR28" s="1106"/>
      <c r="AS28" s="1106"/>
      <c r="AT28" s="1106"/>
      <c r="AU28" s="1106" t="s">
        <v>588</v>
      </c>
      <c r="AV28" s="1106"/>
      <c r="AW28" s="1106"/>
      <c r="AX28" s="1106"/>
      <c r="AY28" s="1106"/>
      <c r="AZ28" s="1107" t="s">
        <v>588</v>
      </c>
      <c r="BA28" s="1107"/>
      <c r="BB28" s="1107"/>
      <c r="BC28" s="1107"/>
      <c r="BD28" s="1107"/>
      <c r="BE28" s="1108"/>
      <c r="BF28" s="1108"/>
      <c r="BG28" s="1108"/>
      <c r="BH28" s="1108"/>
      <c r="BI28" s="1109"/>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2953</v>
      </c>
      <c r="R29" s="1101"/>
      <c r="S29" s="1101"/>
      <c r="T29" s="1101"/>
      <c r="U29" s="1101"/>
      <c r="V29" s="1101">
        <v>2949</v>
      </c>
      <c r="W29" s="1101"/>
      <c r="X29" s="1101"/>
      <c r="Y29" s="1101"/>
      <c r="Z29" s="1101"/>
      <c r="AA29" s="1101">
        <v>4</v>
      </c>
      <c r="AB29" s="1101"/>
      <c r="AC29" s="1101"/>
      <c r="AD29" s="1101"/>
      <c r="AE29" s="1102"/>
      <c r="AF29" s="1076">
        <v>4</v>
      </c>
      <c r="AG29" s="1077"/>
      <c r="AH29" s="1077"/>
      <c r="AI29" s="1077"/>
      <c r="AJ29" s="1078"/>
      <c r="AK29" s="1103">
        <v>435</v>
      </c>
      <c r="AL29" s="1104"/>
      <c r="AM29" s="1104"/>
      <c r="AN29" s="1104"/>
      <c r="AO29" s="1105"/>
      <c r="AP29" s="1103" t="s">
        <v>588</v>
      </c>
      <c r="AQ29" s="1104"/>
      <c r="AR29" s="1104"/>
      <c r="AS29" s="1104"/>
      <c r="AT29" s="1105"/>
      <c r="AU29" s="1103" t="s">
        <v>588</v>
      </c>
      <c r="AV29" s="1104"/>
      <c r="AW29" s="1104"/>
      <c r="AX29" s="1104"/>
      <c r="AY29" s="1105"/>
      <c r="AZ29" s="1103" t="s">
        <v>588</v>
      </c>
      <c r="BA29" s="1104"/>
      <c r="BB29" s="1104"/>
      <c r="BC29" s="1104"/>
      <c r="BD29" s="1105"/>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t="s">
        <v>588</v>
      </c>
      <c r="R30" s="1101"/>
      <c r="S30" s="1101"/>
      <c r="T30" s="1101"/>
      <c r="U30" s="1101"/>
      <c r="V30" s="1101" t="s">
        <v>588</v>
      </c>
      <c r="W30" s="1101"/>
      <c r="X30" s="1101"/>
      <c r="Y30" s="1101"/>
      <c r="Z30" s="1101"/>
      <c r="AA30" s="1101" t="s">
        <v>588</v>
      </c>
      <c r="AB30" s="1101"/>
      <c r="AC30" s="1101"/>
      <c r="AD30" s="1101"/>
      <c r="AE30" s="1102"/>
      <c r="AF30" s="1076" t="s">
        <v>128</v>
      </c>
      <c r="AG30" s="1077"/>
      <c r="AH30" s="1077"/>
      <c r="AI30" s="1077"/>
      <c r="AJ30" s="1078"/>
      <c r="AK30" s="1037" t="s">
        <v>588</v>
      </c>
      <c r="AL30" s="1028"/>
      <c r="AM30" s="1028"/>
      <c r="AN30" s="1028"/>
      <c r="AO30" s="1028"/>
      <c r="AP30" s="1103" t="s">
        <v>588</v>
      </c>
      <c r="AQ30" s="1104"/>
      <c r="AR30" s="1104"/>
      <c r="AS30" s="1104"/>
      <c r="AT30" s="1105"/>
      <c r="AU30" s="1103" t="s">
        <v>588</v>
      </c>
      <c r="AV30" s="1104"/>
      <c r="AW30" s="1104"/>
      <c r="AX30" s="1104"/>
      <c r="AY30" s="1105"/>
      <c r="AZ30" s="1103" t="s">
        <v>588</v>
      </c>
      <c r="BA30" s="1104"/>
      <c r="BB30" s="1104"/>
      <c r="BC30" s="1104"/>
      <c r="BD30" s="1105"/>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368</v>
      </c>
      <c r="R31" s="1101"/>
      <c r="S31" s="1101"/>
      <c r="T31" s="1101"/>
      <c r="U31" s="1101"/>
      <c r="V31" s="1101">
        <v>366</v>
      </c>
      <c r="W31" s="1101"/>
      <c r="X31" s="1101"/>
      <c r="Y31" s="1101"/>
      <c r="Z31" s="1101"/>
      <c r="AA31" s="1101">
        <v>2</v>
      </c>
      <c r="AB31" s="1101"/>
      <c r="AC31" s="1101"/>
      <c r="AD31" s="1101"/>
      <c r="AE31" s="1102"/>
      <c r="AF31" s="1076">
        <v>2</v>
      </c>
      <c r="AG31" s="1077"/>
      <c r="AH31" s="1077"/>
      <c r="AI31" s="1077"/>
      <c r="AJ31" s="1078"/>
      <c r="AK31" s="1037">
        <v>83</v>
      </c>
      <c r="AL31" s="1028"/>
      <c r="AM31" s="1028"/>
      <c r="AN31" s="1028"/>
      <c r="AO31" s="1028"/>
      <c r="AP31" s="1103" t="s">
        <v>588</v>
      </c>
      <c r="AQ31" s="1104"/>
      <c r="AR31" s="1104"/>
      <c r="AS31" s="1104"/>
      <c r="AT31" s="1105"/>
      <c r="AU31" s="1103" t="s">
        <v>588</v>
      </c>
      <c r="AV31" s="1104"/>
      <c r="AW31" s="1104"/>
      <c r="AX31" s="1104"/>
      <c r="AY31" s="1105"/>
      <c r="AZ31" s="1103" t="s">
        <v>588</v>
      </c>
      <c r="BA31" s="1104"/>
      <c r="BB31" s="1104"/>
      <c r="BC31" s="1104"/>
      <c r="BD31" s="1105"/>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876</v>
      </c>
      <c r="R32" s="1101"/>
      <c r="S32" s="1101"/>
      <c r="T32" s="1101"/>
      <c r="U32" s="1101"/>
      <c r="V32" s="1101">
        <v>709</v>
      </c>
      <c r="W32" s="1101"/>
      <c r="X32" s="1101"/>
      <c r="Y32" s="1101"/>
      <c r="Z32" s="1101"/>
      <c r="AA32" s="1101">
        <v>167</v>
      </c>
      <c r="AB32" s="1101"/>
      <c r="AC32" s="1101"/>
      <c r="AD32" s="1101"/>
      <c r="AE32" s="1102"/>
      <c r="AF32" s="1076">
        <v>1046</v>
      </c>
      <c r="AG32" s="1077"/>
      <c r="AH32" s="1077"/>
      <c r="AI32" s="1077"/>
      <c r="AJ32" s="1078"/>
      <c r="AK32" s="1037">
        <v>7</v>
      </c>
      <c r="AL32" s="1028"/>
      <c r="AM32" s="1028"/>
      <c r="AN32" s="1028"/>
      <c r="AO32" s="1028"/>
      <c r="AP32" s="1028">
        <v>2230</v>
      </c>
      <c r="AQ32" s="1028"/>
      <c r="AR32" s="1028"/>
      <c r="AS32" s="1028"/>
      <c r="AT32" s="1028"/>
      <c r="AU32" s="1028">
        <v>18</v>
      </c>
      <c r="AV32" s="1028"/>
      <c r="AW32" s="1028"/>
      <c r="AX32" s="1028"/>
      <c r="AY32" s="1028"/>
      <c r="AZ32" s="1103" t="s">
        <v>588</v>
      </c>
      <c r="BA32" s="1104"/>
      <c r="BB32" s="1104"/>
      <c r="BC32" s="1104"/>
      <c r="BD32" s="1105"/>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1202</v>
      </c>
      <c r="R33" s="1101"/>
      <c r="S33" s="1101"/>
      <c r="T33" s="1101"/>
      <c r="U33" s="1101"/>
      <c r="V33" s="1101">
        <v>913</v>
      </c>
      <c r="W33" s="1101"/>
      <c r="X33" s="1101"/>
      <c r="Y33" s="1101"/>
      <c r="Z33" s="1101"/>
      <c r="AA33" s="1101">
        <v>289</v>
      </c>
      <c r="AB33" s="1101"/>
      <c r="AC33" s="1101"/>
      <c r="AD33" s="1101"/>
      <c r="AE33" s="1102"/>
      <c r="AF33" s="1076">
        <v>39</v>
      </c>
      <c r="AG33" s="1077"/>
      <c r="AH33" s="1077"/>
      <c r="AI33" s="1077"/>
      <c r="AJ33" s="1078"/>
      <c r="AK33" s="1037">
        <v>618</v>
      </c>
      <c r="AL33" s="1028"/>
      <c r="AM33" s="1028"/>
      <c r="AN33" s="1028"/>
      <c r="AO33" s="1028"/>
      <c r="AP33" s="1028">
        <v>8232</v>
      </c>
      <c r="AQ33" s="1028"/>
      <c r="AR33" s="1028"/>
      <c r="AS33" s="1028"/>
      <c r="AT33" s="1028"/>
      <c r="AU33" s="1028">
        <v>5960</v>
      </c>
      <c r="AV33" s="1028"/>
      <c r="AW33" s="1028"/>
      <c r="AX33" s="1028"/>
      <c r="AY33" s="1028"/>
      <c r="AZ33" s="1103" t="s">
        <v>588</v>
      </c>
      <c r="BA33" s="1104"/>
      <c r="BB33" s="1104"/>
      <c r="BC33" s="1104"/>
      <c r="BD33" s="1105"/>
      <c r="BE33" s="1089" t="s">
        <v>410</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412</v>
      </c>
      <c r="C34" s="1095"/>
      <c r="D34" s="1095"/>
      <c r="E34" s="1095"/>
      <c r="F34" s="1095"/>
      <c r="G34" s="1095"/>
      <c r="H34" s="1095"/>
      <c r="I34" s="1095"/>
      <c r="J34" s="1095"/>
      <c r="K34" s="1095"/>
      <c r="L34" s="1095"/>
      <c r="M34" s="1095"/>
      <c r="N34" s="1095"/>
      <c r="O34" s="1095"/>
      <c r="P34" s="1096"/>
      <c r="Q34" s="1100">
        <v>24</v>
      </c>
      <c r="R34" s="1101"/>
      <c r="S34" s="1101"/>
      <c r="T34" s="1101"/>
      <c r="U34" s="1101"/>
      <c r="V34" s="1101">
        <v>23</v>
      </c>
      <c r="W34" s="1101"/>
      <c r="X34" s="1101"/>
      <c r="Y34" s="1101"/>
      <c r="Z34" s="1101"/>
      <c r="AA34" s="1101">
        <v>1</v>
      </c>
      <c r="AB34" s="1101"/>
      <c r="AC34" s="1101"/>
      <c r="AD34" s="1101"/>
      <c r="AE34" s="1102"/>
      <c r="AF34" s="1076">
        <v>1</v>
      </c>
      <c r="AG34" s="1077"/>
      <c r="AH34" s="1077"/>
      <c r="AI34" s="1077"/>
      <c r="AJ34" s="1078"/>
      <c r="AK34" s="1037">
        <v>13</v>
      </c>
      <c r="AL34" s="1028"/>
      <c r="AM34" s="1028"/>
      <c r="AN34" s="1028"/>
      <c r="AO34" s="1028"/>
      <c r="AP34" s="1028" t="s">
        <v>588</v>
      </c>
      <c r="AQ34" s="1028"/>
      <c r="AR34" s="1028"/>
      <c r="AS34" s="1028"/>
      <c r="AT34" s="1028"/>
      <c r="AU34" s="1028" t="s">
        <v>588</v>
      </c>
      <c r="AV34" s="1028"/>
      <c r="AW34" s="1028"/>
      <c r="AX34" s="1028"/>
      <c r="AY34" s="1028"/>
      <c r="AZ34" s="1103" t="s">
        <v>588</v>
      </c>
      <c r="BA34" s="1104"/>
      <c r="BB34" s="1104"/>
      <c r="BC34" s="1104"/>
      <c r="BD34" s="1105"/>
      <c r="BE34" s="1089" t="s">
        <v>413</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414</v>
      </c>
      <c r="C35" s="1095"/>
      <c r="D35" s="1095"/>
      <c r="E35" s="1095"/>
      <c r="F35" s="1095"/>
      <c r="G35" s="1095"/>
      <c r="H35" s="1095"/>
      <c r="I35" s="1095"/>
      <c r="J35" s="1095"/>
      <c r="K35" s="1095"/>
      <c r="L35" s="1095"/>
      <c r="M35" s="1095"/>
      <c r="N35" s="1095"/>
      <c r="O35" s="1095"/>
      <c r="P35" s="1096"/>
      <c r="Q35" s="1100">
        <v>95</v>
      </c>
      <c r="R35" s="1101"/>
      <c r="S35" s="1101"/>
      <c r="T35" s="1101"/>
      <c r="U35" s="1101"/>
      <c r="V35" s="1101">
        <v>95</v>
      </c>
      <c r="W35" s="1101"/>
      <c r="X35" s="1101"/>
      <c r="Y35" s="1101"/>
      <c r="Z35" s="1101"/>
      <c r="AA35" s="1101">
        <v>0</v>
      </c>
      <c r="AB35" s="1101"/>
      <c r="AC35" s="1101"/>
      <c r="AD35" s="1101"/>
      <c r="AE35" s="1102"/>
      <c r="AF35" s="1076">
        <v>1650</v>
      </c>
      <c r="AG35" s="1077"/>
      <c r="AH35" s="1077"/>
      <c r="AI35" s="1077"/>
      <c r="AJ35" s="1078"/>
      <c r="AK35" s="1037">
        <v>95</v>
      </c>
      <c r="AL35" s="1028"/>
      <c r="AM35" s="1028"/>
      <c r="AN35" s="1028"/>
      <c r="AO35" s="1028"/>
      <c r="AP35" s="1028">
        <v>92</v>
      </c>
      <c r="AQ35" s="1028"/>
      <c r="AR35" s="1028"/>
      <c r="AS35" s="1028"/>
      <c r="AT35" s="1028"/>
      <c r="AU35" s="1028" t="s">
        <v>588</v>
      </c>
      <c r="AV35" s="1028"/>
      <c r="AW35" s="1028"/>
      <c r="AX35" s="1028"/>
      <c r="AY35" s="1028"/>
      <c r="AZ35" s="1103" t="s">
        <v>588</v>
      </c>
      <c r="BA35" s="1104"/>
      <c r="BB35" s="1104"/>
      <c r="BC35" s="1104"/>
      <c r="BD35" s="1105"/>
      <c r="BE35" s="1089" t="s">
        <v>415</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2810</v>
      </c>
      <c r="AG63" s="1016"/>
      <c r="AH63" s="1016"/>
      <c r="AI63" s="1016"/>
      <c r="AJ63" s="1087"/>
      <c r="AK63" s="1088"/>
      <c r="AL63" s="1020"/>
      <c r="AM63" s="1020"/>
      <c r="AN63" s="1020"/>
      <c r="AO63" s="1020"/>
      <c r="AP63" s="1016">
        <f>SUM(AP28:AT35)</f>
        <v>10554</v>
      </c>
      <c r="AQ63" s="1016"/>
      <c r="AR63" s="1016"/>
      <c r="AS63" s="1016"/>
      <c r="AT63" s="1016"/>
      <c r="AU63" s="1016">
        <f>SUM(AU28:AY35)</f>
        <v>5978</v>
      </c>
      <c r="AV63" s="1016"/>
      <c r="AW63" s="1016"/>
      <c r="AX63" s="1016"/>
      <c r="AY63" s="1016"/>
      <c r="AZ63" s="1082"/>
      <c r="BA63" s="1082"/>
      <c r="BB63" s="1082"/>
      <c r="BC63" s="1082"/>
      <c r="BD63" s="1082"/>
      <c r="BE63" s="1017"/>
      <c r="BF63" s="1017"/>
      <c r="BG63" s="1017"/>
      <c r="BH63" s="1017"/>
      <c r="BI63" s="1018"/>
      <c r="BJ63" s="1083" t="s">
        <v>418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420</v>
      </c>
      <c r="B66" s="1053"/>
      <c r="C66" s="1053"/>
      <c r="D66" s="1053"/>
      <c r="E66" s="1053"/>
      <c r="F66" s="1053"/>
      <c r="G66" s="1053"/>
      <c r="H66" s="1053"/>
      <c r="I66" s="1053"/>
      <c r="J66" s="1053"/>
      <c r="K66" s="1053"/>
      <c r="L66" s="1053"/>
      <c r="M66" s="1053"/>
      <c r="N66" s="1053"/>
      <c r="O66" s="1053"/>
      <c r="P66" s="1054"/>
      <c r="Q66" s="1058" t="s">
        <v>397</v>
      </c>
      <c r="R66" s="1059"/>
      <c r="S66" s="1059"/>
      <c r="T66" s="1059"/>
      <c r="U66" s="1060"/>
      <c r="V66" s="1058" t="s">
        <v>398</v>
      </c>
      <c r="W66" s="1059"/>
      <c r="X66" s="1059"/>
      <c r="Y66" s="1059"/>
      <c r="Z66" s="1060"/>
      <c r="AA66" s="1058" t="s">
        <v>421</v>
      </c>
      <c r="AB66" s="1059"/>
      <c r="AC66" s="1059"/>
      <c r="AD66" s="1059"/>
      <c r="AE66" s="1060"/>
      <c r="AF66" s="1064" t="s">
        <v>400</v>
      </c>
      <c r="AG66" s="1065"/>
      <c r="AH66" s="1065"/>
      <c r="AI66" s="1065"/>
      <c r="AJ66" s="1066"/>
      <c r="AK66" s="1058" t="s">
        <v>401</v>
      </c>
      <c r="AL66" s="1053"/>
      <c r="AM66" s="1053"/>
      <c r="AN66" s="1053"/>
      <c r="AO66" s="1054"/>
      <c r="AP66" s="1058" t="s">
        <v>422</v>
      </c>
      <c r="AQ66" s="1059"/>
      <c r="AR66" s="1059"/>
      <c r="AS66" s="1059"/>
      <c r="AT66" s="1060"/>
      <c r="AU66" s="1058" t="s">
        <v>423</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3" t="s">
        <v>589</v>
      </c>
      <c r="C68" s="1044"/>
      <c r="D68" s="1044"/>
      <c r="E68" s="1044"/>
      <c r="F68" s="1044"/>
      <c r="G68" s="1044"/>
      <c r="H68" s="1044"/>
      <c r="I68" s="1044"/>
      <c r="J68" s="1044"/>
      <c r="K68" s="1044"/>
      <c r="L68" s="1044"/>
      <c r="M68" s="1044"/>
      <c r="N68" s="1044"/>
      <c r="O68" s="1044"/>
      <c r="P68" s="1045"/>
      <c r="Q68" s="1042">
        <v>2402</v>
      </c>
      <c r="R68" s="1039"/>
      <c r="S68" s="1039"/>
      <c r="T68" s="1039"/>
      <c r="U68" s="1039"/>
      <c r="V68" s="1039">
        <v>2362</v>
      </c>
      <c r="W68" s="1039"/>
      <c r="X68" s="1039"/>
      <c r="Y68" s="1039"/>
      <c r="Z68" s="1039"/>
      <c r="AA68" s="1039">
        <v>40</v>
      </c>
      <c r="AB68" s="1039"/>
      <c r="AC68" s="1039"/>
      <c r="AD68" s="1039"/>
      <c r="AE68" s="1039"/>
      <c r="AF68" s="1039">
        <v>40</v>
      </c>
      <c r="AG68" s="1039"/>
      <c r="AH68" s="1039"/>
      <c r="AI68" s="1039"/>
      <c r="AJ68" s="1039"/>
      <c r="AK68" s="1039">
        <v>35</v>
      </c>
      <c r="AL68" s="1039"/>
      <c r="AM68" s="1039"/>
      <c r="AN68" s="1039"/>
      <c r="AO68" s="1039"/>
      <c r="AP68" s="1039">
        <v>429</v>
      </c>
      <c r="AQ68" s="1039"/>
      <c r="AR68" s="1039"/>
      <c r="AS68" s="1039"/>
      <c r="AT68" s="1039"/>
      <c r="AU68" s="1039">
        <v>54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590</v>
      </c>
      <c r="C69" s="1032"/>
      <c r="D69" s="1032"/>
      <c r="E69" s="1032"/>
      <c r="F69" s="1032"/>
      <c r="G69" s="1032"/>
      <c r="H69" s="1032"/>
      <c r="I69" s="1032"/>
      <c r="J69" s="1032"/>
      <c r="K69" s="1032"/>
      <c r="L69" s="1032"/>
      <c r="M69" s="1032"/>
      <c r="N69" s="1032"/>
      <c r="O69" s="1032"/>
      <c r="P69" s="1033"/>
      <c r="Q69" s="1034">
        <v>12230</v>
      </c>
      <c r="R69" s="1028"/>
      <c r="S69" s="1028"/>
      <c r="T69" s="1028"/>
      <c r="U69" s="1028"/>
      <c r="V69" s="1028">
        <v>11541</v>
      </c>
      <c r="W69" s="1028"/>
      <c r="X69" s="1028"/>
      <c r="Y69" s="1028"/>
      <c r="Z69" s="1028"/>
      <c r="AA69" s="1028">
        <v>689</v>
      </c>
      <c r="AB69" s="1028"/>
      <c r="AC69" s="1028"/>
      <c r="AD69" s="1028"/>
      <c r="AE69" s="1028"/>
      <c r="AF69" s="1028">
        <v>689</v>
      </c>
      <c r="AG69" s="1028"/>
      <c r="AH69" s="1028"/>
      <c r="AI69" s="1028"/>
      <c r="AJ69" s="1028"/>
      <c r="AK69" s="1028">
        <v>318</v>
      </c>
      <c r="AL69" s="1028"/>
      <c r="AM69" s="1028"/>
      <c r="AN69" s="1028"/>
      <c r="AO69" s="1028"/>
      <c r="AP69" s="1028" t="s">
        <v>588</v>
      </c>
      <c r="AQ69" s="1028"/>
      <c r="AR69" s="1028"/>
      <c r="AS69" s="1028"/>
      <c r="AT69" s="1028"/>
      <c r="AU69" s="1028" t="s">
        <v>588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591</v>
      </c>
      <c r="C70" s="1032"/>
      <c r="D70" s="1032"/>
      <c r="E70" s="1032"/>
      <c r="F70" s="1032"/>
      <c r="G70" s="1032"/>
      <c r="H70" s="1032"/>
      <c r="I70" s="1032"/>
      <c r="J70" s="1032"/>
      <c r="K70" s="1032"/>
      <c r="L70" s="1032"/>
      <c r="M70" s="1032"/>
      <c r="N70" s="1032"/>
      <c r="O70" s="1032"/>
      <c r="P70" s="1033"/>
      <c r="Q70" s="1034">
        <v>858</v>
      </c>
      <c r="R70" s="1028"/>
      <c r="S70" s="1028"/>
      <c r="T70" s="1028"/>
      <c r="U70" s="1028"/>
      <c r="V70" s="1028">
        <v>856</v>
      </c>
      <c r="W70" s="1028"/>
      <c r="X70" s="1028"/>
      <c r="Y70" s="1028"/>
      <c r="Z70" s="1028"/>
      <c r="AA70" s="1028">
        <v>2</v>
      </c>
      <c r="AB70" s="1028"/>
      <c r="AC70" s="1028"/>
      <c r="AD70" s="1028"/>
      <c r="AE70" s="1028"/>
      <c r="AF70" s="1028">
        <v>2</v>
      </c>
      <c r="AG70" s="1028"/>
      <c r="AH70" s="1028"/>
      <c r="AI70" s="1028"/>
      <c r="AJ70" s="1028"/>
      <c r="AK70" s="1028">
        <v>4</v>
      </c>
      <c r="AL70" s="1028"/>
      <c r="AM70" s="1028"/>
      <c r="AN70" s="1028"/>
      <c r="AO70" s="1028"/>
      <c r="AP70" s="1028" t="s">
        <v>588</v>
      </c>
      <c r="AQ70" s="1028"/>
      <c r="AR70" s="1028"/>
      <c r="AS70" s="1028"/>
      <c r="AT70" s="1028"/>
      <c r="AU70" s="1028" t="s">
        <v>588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592</v>
      </c>
      <c r="C71" s="1032"/>
      <c r="D71" s="1032"/>
      <c r="E71" s="1032"/>
      <c r="F71" s="1032"/>
      <c r="G71" s="1032"/>
      <c r="H71" s="1032"/>
      <c r="I71" s="1032"/>
      <c r="J71" s="1032"/>
      <c r="K71" s="1032"/>
      <c r="L71" s="1032"/>
      <c r="M71" s="1032"/>
      <c r="N71" s="1032"/>
      <c r="O71" s="1032"/>
      <c r="P71" s="1033"/>
      <c r="Q71" s="1034">
        <v>1334</v>
      </c>
      <c r="R71" s="1028"/>
      <c r="S71" s="1028"/>
      <c r="T71" s="1028"/>
      <c r="U71" s="1028"/>
      <c r="V71" s="1028">
        <v>1311</v>
      </c>
      <c r="W71" s="1028"/>
      <c r="X71" s="1028"/>
      <c r="Y71" s="1028"/>
      <c r="Z71" s="1028"/>
      <c r="AA71" s="1028">
        <v>23</v>
      </c>
      <c r="AB71" s="1028"/>
      <c r="AC71" s="1028"/>
      <c r="AD71" s="1028"/>
      <c r="AE71" s="1028"/>
      <c r="AF71" s="1028">
        <v>23</v>
      </c>
      <c r="AG71" s="1028"/>
      <c r="AH71" s="1028"/>
      <c r="AI71" s="1028"/>
      <c r="AJ71" s="1028"/>
      <c r="AK71" s="1028">
        <v>16</v>
      </c>
      <c r="AL71" s="1028"/>
      <c r="AM71" s="1028"/>
      <c r="AN71" s="1028"/>
      <c r="AO71" s="1028"/>
      <c r="AP71" s="1028">
        <v>786</v>
      </c>
      <c r="AQ71" s="1028"/>
      <c r="AR71" s="1028"/>
      <c r="AS71" s="1028"/>
      <c r="AT71" s="1028"/>
      <c r="AU71" s="1028">
        <v>314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593</v>
      </c>
      <c r="C72" s="1032"/>
      <c r="D72" s="1032"/>
      <c r="E72" s="1032"/>
      <c r="F72" s="1032"/>
      <c r="G72" s="1032"/>
      <c r="H72" s="1032"/>
      <c r="I72" s="1032"/>
      <c r="J72" s="1032"/>
      <c r="K72" s="1032"/>
      <c r="L72" s="1032"/>
      <c r="M72" s="1032"/>
      <c r="N72" s="1032"/>
      <c r="O72" s="1032"/>
      <c r="P72" s="1033"/>
      <c r="Q72" s="1034">
        <v>141</v>
      </c>
      <c r="R72" s="1028"/>
      <c r="S72" s="1028"/>
      <c r="T72" s="1028"/>
      <c r="U72" s="1028"/>
      <c r="V72" s="1028">
        <v>137</v>
      </c>
      <c r="W72" s="1028"/>
      <c r="X72" s="1028"/>
      <c r="Y72" s="1028"/>
      <c r="Z72" s="1028"/>
      <c r="AA72" s="1028">
        <v>4</v>
      </c>
      <c r="AB72" s="1028"/>
      <c r="AC72" s="1028"/>
      <c r="AD72" s="1028"/>
      <c r="AE72" s="1028"/>
      <c r="AF72" s="1028">
        <v>4</v>
      </c>
      <c r="AG72" s="1028"/>
      <c r="AH72" s="1028"/>
      <c r="AI72" s="1028"/>
      <c r="AJ72" s="1028"/>
      <c r="AK72" s="1028" t="s">
        <v>588</v>
      </c>
      <c r="AL72" s="1028"/>
      <c r="AM72" s="1028"/>
      <c r="AN72" s="1028"/>
      <c r="AO72" s="1028"/>
      <c r="AP72" s="1028" t="s">
        <v>588</v>
      </c>
      <c r="AQ72" s="1028"/>
      <c r="AR72" s="1028"/>
      <c r="AS72" s="1028"/>
      <c r="AT72" s="1028"/>
      <c r="AU72" s="1028" t="s">
        <v>588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594</v>
      </c>
      <c r="C73" s="1032"/>
      <c r="D73" s="1032"/>
      <c r="E73" s="1032"/>
      <c r="F73" s="1032"/>
      <c r="G73" s="1032"/>
      <c r="H73" s="1032"/>
      <c r="I73" s="1032"/>
      <c r="J73" s="1032"/>
      <c r="K73" s="1032"/>
      <c r="L73" s="1032"/>
      <c r="M73" s="1032"/>
      <c r="N73" s="1032"/>
      <c r="O73" s="1032"/>
      <c r="P73" s="1033"/>
      <c r="Q73" s="1034">
        <v>237</v>
      </c>
      <c r="R73" s="1028"/>
      <c r="S73" s="1028"/>
      <c r="T73" s="1028"/>
      <c r="U73" s="1028"/>
      <c r="V73" s="1028">
        <v>168</v>
      </c>
      <c r="W73" s="1028"/>
      <c r="X73" s="1028"/>
      <c r="Y73" s="1028"/>
      <c r="Z73" s="1028"/>
      <c r="AA73" s="1028">
        <v>69</v>
      </c>
      <c r="AB73" s="1028"/>
      <c r="AC73" s="1028"/>
      <c r="AD73" s="1028"/>
      <c r="AE73" s="1028"/>
      <c r="AF73" s="1028">
        <v>69</v>
      </c>
      <c r="AG73" s="1028"/>
      <c r="AH73" s="1028"/>
      <c r="AI73" s="1028"/>
      <c r="AJ73" s="1028"/>
      <c r="AK73" s="1028">
        <v>36</v>
      </c>
      <c r="AL73" s="1028"/>
      <c r="AM73" s="1028"/>
      <c r="AN73" s="1028"/>
      <c r="AO73" s="1028"/>
      <c r="AP73" s="1028" t="s">
        <v>588</v>
      </c>
      <c r="AQ73" s="1028"/>
      <c r="AR73" s="1028"/>
      <c r="AS73" s="1028"/>
      <c r="AT73" s="1028"/>
      <c r="AU73" s="1028" t="s">
        <v>588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595</v>
      </c>
      <c r="C74" s="1032"/>
      <c r="D74" s="1032"/>
      <c r="E74" s="1032"/>
      <c r="F74" s="1032"/>
      <c r="G74" s="1032"/>
      <c r="H74" s="1032"/>
      <c r="I74" s="1032"/>
      <c r="J74" s="1032"/>
      <c r="K74" s="1032"/>
      <c r="L74" s="1032"/>
      <c r="M74" s="1032"/>
      <c r="N74" s="1032"/>
      <c r="O74" s="1032"/>
      <c r="P74" s="1033"/>
      <c r="Q74" s="1034">
        <v>264624</v>
      </c>
      <c r="R74" s="1028"/>
      <c r="S74" s="1028"/>
      <c r="T74" s="1028"/>
      <c r="U74" s="1028"/>
      <c r="V74" s="1028">
        <v>252775</v>
      </c>
      <c r="W74" s="1028"/>
      <c r="X74" s="1028"/>
      <c r="Y74" s="1028"/>
      <c r="Z74" s="1028"/>
      <c r="AA74" s="1028">
        <v>11848</v>
      </c>
      <c r="AB74" s="1028"/>
      <c r="AC74" s="1028"/>
      <c r="AD74" s="1028"/>
      <c r="AE74" s="1028"/>
      <c r="AF74" s="1028">
        <v>11848</v>
      </c>
      <c r="AG74" s="1028"/>
      <c r="AH74" s="1028"/>
      <c r="AI74" s="1028"/>
      <c r="AJ74" s="1028"/>
      <c r="AK74" s="1028">
        <v>7347</v>
      </c>
      <c r="AL74" s="1028"/>
      <c r="AM74" s="1028"/>
      <c r="AN74" s="1028"/>
      <c r="AO74" s="1028"/>
      <c r="AP74" s="1028" t="s">
        <v>588</v>
      </c>
      <c r="AQ74" s="1028"/>
      <c r="AR74" s="1028"/>
      <c r="AS74" s="1028"/>
      <c r="AT74" s="1028"/>
      <c r="AU74" s="1028" t="s">
        <v>588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SUM(AF68:AJ74)</f>
        <v>12675</v>
      </c>
      <c r="AG88" s="1016"/>
      <c r="AH88" s="1016"/>
      <c r="AI88" s="1016"/>
      <c r="AJ88" s="1016"/>
      <c r="AK88" s="1020"/>
      <c r="AL88" s="1020"/>
      <c r="AM88" s="1020"/>
      <c r="AN88" s="1020"/>
      <c r="AO88" s="1020"/>
      <c r="AP88" s="1016">
        <v>1216</v>
      </c>
      <c r="AQ88" s="1016"/>
      <c r="AR88" s="1016"/>
      <c r="AS88" s="1016"/>
      <c r="AT88" s="1016"/>
      <c r="AU88" s="1016">
        <f t="shared" ref="AU88" si="0">SUM(AU68:AY74)</f>
        <v>368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307</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307</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307</v>
      </c>
      <c r="DR109" s="951"/>
      <c r="DS109" s="951"/>
      <c r="DT109" s="951"/>
      <c r="DU109" s="952"/>
      <c r="DV109" s="953" t="s">
        <v>435</v>
      </c>
      <c r="DW109" s="951"/>
      <c r="DX109" s="951"/>
      <c r="DY109" s="951"/>
      <c r="DZ109" s="982"/>
    </row>
    <row r="110" spans="1:131" s="248" customFormat="1" ht="26.25" customHeight="1" x14ac:dyDescent="0.15">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866739</v>
      </c>
      <c r="AB110" s="944"/>
      <c r="AC110" s="944"/>
      <c r="AD110" s="944"/>
      <c r="AE110" s="945"/>
      <c r="AF110" s="946">
        <v>871043</v>
      </c>
      <c r="AG110" s="944"/>
      <c r="AH110" s="944"/>
      <c r="AI110" s="944"/>
      <c r="AJ110" s="945"/>
      <c r="AK110" s="946">
        <v>862800</v>
      </c>
      <c r="AL110" s="944"/>
      <c r="AM110" s="944"/>
      <c r="AN110" s="944"/>
      <c r="AO110" s="945"/>
      <c r="AP110" s="947">
        <v>13.1</v>
      </c>
      <c r="AQ110" s="948"/>
      <c r="AR110" s="948"/>
      <c r="AS110" s="948"/>
      <c r="AT110" s="949"/>
      <c r="AU110" s="983" t="s">
        <v>73</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9895279</v>
      </c>
      <c r="BR110" s="891"/>
      <c r="BS110" s="891"/>
      <c r="BT110" s="891"/>
      <c r="BU110" s="891"/>
      <c r="BV110" s="891">
        <v>10555748</v>
      </c>
      <c r="BW110" s="891"/>
      <c r="BX110" s="891"/>
      <c r="BY110" s="891"/>
      <c r="BZ110" s="891"/>
      <c r="CA110" s="891">
        <v>10592190</v>
      </c>
      <c r="CB110" s="891"/>
      <c r="CC110" s="891"/>
      <c r="CD110" s="891"/>
      <c r="CE110" s="891"/>
      <c r="CF110" s="915">
        <v>160.69999999999999</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441</v>
      </c>
      <c r="DH110" s="891"/>
      <c r="DI110" s="891"/>
      <c r="DJ110" s="891"/>
      <c r="DK110" s="891"/>
      <c r="DL110" s="891" t="s">
        <v>442</v>
      </c>
      <c r="DM110" s="891"/>
      <c r="DN110" s="891"/>
      <c r="DO110" s="891"/>
      <c r="DP110" s="891"/>
      <c r="DQ110" s="891" t="s">
        <v>441</v>
      </c>
      <c r="DR110" s="891"/>
      <c r="DS110" s="891"/>
      <c r="DT110" s="891"/>
      <c r="DU110" s="891"/>
      <c r="DV110" s="892" t="s">
        <v>128</v>
      </c>
      <c r="DW110" s="892"/>
      <c r="DX110" s="892"/>
      <c r="DY110" s="892"/>
      <c r="DZ110" s="893"/>
    </row>
    <row r="111" spans="1:131" s="248" customFormat="1" ht="26.25" customHeight="1" x14ac:dyDescent="0.15">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128</v>
      </c>
      <c r="AG111" s="972"/>
      <c r="AH111" s="972"/>
      <c r="AI111" s="972"/>
      <c r="AJ111" s="973"/>
      <c r="AK111" s="974" t="s">
        <v>128</v>
      </c>
      <c r="AL111" s="972"/>
      <c r="AM111" s="972"/>
      <c r="AN111" s="972"/>
      <c r="AO111" s="973"/>
      <c r="AP111" s="975" t="s">
        <v>128</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150</v>
      </c>
      <c r="BR111" s="863"/>
      <c r="BS111" s="863"/>
      <c r="BT111" s="863"/>
      <c r="BU111" s="863"/>
      <c r="BV111" s="863">
        <v>150</v>
      </c>
      <c r="BW111" s="863"/>
      <c r="BX111" s="863"/>
      <c r="BY111" s="863"/>
      <c r="BZ111" s="863"/>
      <c r="CA111" s="863" t="s">
        <v>128</v>
      </c>
      <c r="CB111" s="863"/>
      <c r="CC111" s="863"/>
      <c r="CD111" s="863"/>
      <c r="CE111" s="863"/>
      <c r="CF111" s="924" t="s">
        <v>128</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442</v>
      </c>
      <c r="DM111" s="863"/>
      <c r="DN111" s="863"/>
      <c r="DO111" s="863"/>
      <c r="DP111" s="863"/>
      <c r="DQ111" s="863" t="s">
        <v>128</v>
      </c>
      <c r="DR111" s="863"/>
      <c r="DS111" s="863"/>
      <c r="DT111" s="863"/>
      <c r="DU111" s="863"/>
      <c r="DV111" s="840" t="s">
        <v>442</v>
      </c>
      <c r="DW111" s="840"/>
      <c r="DX111" s="840"/>
      <c r="DY111" s="840"/>
      <c r="DZ111" s="841"/>
    </row>
    <row r="112" spans="1:131" s="248"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128</v>
      </c>
      <c r="AL112" s="826"/>
      <c r="AM112" s="826"/>
      <c r="AN112" s="826"/>
      <c r="AO112" s="827"/>
      <c r="AP112" s="873" t="s">
        <v>128</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6147002</v>
      </c>
      <c r="BR112" s="863"/>
      <c r="BS112" s="863"/>
      <c r="BT112" s="863"/>
      <c r="BU112" s="863"/>
      <c r="BV112" s="863">
        <v>6078839</v>
      </c>
      <c r="BW112" s="863"/>
      <c r="BX112" s="863"/>
      <c r="BY112" s="863"/>
      <c r="BZ112" s="863"/>
      <c r="CA112" s="863">
        <v>5977970</v>
      </c>
      <c r="CB112" s="863"/>
      <c r="CC112" s="863"/>
      <c r="CD112" s="863"/>
      <c r="CE112" s="863"/>
      <c r="CF112" s="924">
        <v>90.7</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442</v>
      </c>
      <c r="DH112" s="863"/>
      <c r="DI112" s="863"/>
      <c r="DJ112" s="863"/>
      <c r="DK112" s="863"/>
      <c r="DL112" s="863" t="s">
        <v>442</v>
      </c>
      <c r="DM112" s="863"/>
      <c r="DN112" s="863"/>
      <c r="DO112" s="863"/>
      <c r="DP112" s="863"/>
      <c r="DQ112" s="863" t="s">
        <v>128</v>
      </c>
      <c r="DR112" s="863"/>
      <c r="DS112" s="863"/>
      <c r="DT112" s="863"/>
      <c r="DU112" s="863"/>
      <c r="DV112" s="840" t="s">
        <v>442</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540083</v>
      </c>
      <c r="AB113" s="972"/>
      <c r="AC113" s="972"/>
      <c r="AD113" s="972"/>
      <c r="AE113" s="973"/>
      <c r="AF113" s="974">
        <v>598425</v>
      </c>
      <c r="AG113" s="972"/>
      <c r="AH113" s="972"/>
      <c r="AI113" s="972"/>
      <c r="AJ113" s="973"/>
      <c r="AK113" s="974">
        <v>610629</v>
      </c>
      <c r="AL113" s="972"/>
      <c r="AM113" s="972"/>
      <c r="AN113" s="972"/>
      <c r="AO113" s="973"/>
      <c r="AP113" s="975">
        <v>9.3000000000000007</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114823</v>
      </c>
      <c r="BR113" s="863"/>
      <c r="BS113" s="863"/>
      <c r="BT113" s="863"/>
      <c r="BU113" s="863"/>
      <c r="BV113" s="863">
        <v>318471</v>
      </c>
      <c r="BW113" s="863"/>
      <c r="BX113" s="863"/>
      <c r="BY113" s="863"/>
      <c r="BZ113" s="863"/>
      <c r="CA113" s="863">
        <v>368385</v>
      </c>
      <c r="CB113" s="863"/>
      <c r="CC113" s="863"/>
      <c r="CD113" s="863"/>
      <c r="CE113" s="863"/>
      <c r="CF113" s="924">
        <v>5.6</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128</v>
      </c>
      <c r="DM113" s="826"/>
      <c r="DN113" s="826"/>
      <c r="DO113" s="826"/>
      <c r="DP113" s="827"/>
      <c r="DQ113" s="828" t="s">
        <v>442</v>
      </c>
      <c r="DR113" s="826"/>
      <c r="DS113" s="826"/>
      <c r="DT113" s="826"/>
      <c r="DU113" s="827"/>
      <c r="DV113" s="873" t="s">
        <v>441</v>
      </c>
      <c r="DW113" s="874"/>
      <c r="DX113" s="874"/>
      <c r="DY113" s="874"/>
      <c r="DZ113" s="875"/>
    </row>
    <row r="114" spans="1:130" s="248"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14764</v>
      </c>
      <c r="AB114" s="826"/>
      <c r="AC114" s="826"/>
      <c r="AD114" s="826"/>
      <c r="AE114" s="827"/>
      <c r="AF114" s="828">
        <v>12023</v>
      </c>
      <c r="AG114" s="826"/>
      <c r="AH114" s="826"/>
      <c r="AI114" s="826"/>
      <c r="AJ114" s="827"/>
      <c r="AK114" s="828">
        <v>11639</v>
      </c>
      <c r="AL114" s="826"/>
      <c r="AM114" s="826"/>
      <c r="AN114" s="826"/>
      <c r="AO114" s="827"/>
      <c r="AP114" s="873">
        <v>0.2</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1378372</v>
      </c>
      <c r="BR114" s="863"/>
      <c r="BS114" s="863"/>
      <c r="BT114" s="863"/>
      <c r="BU114" s="863"/>
      <c r="BV114" s="863">
        <v>1299456</v>
      </c>
      <c r="BW114" s="863"/>
      <c r="BX114" s="863"/>
      <c r="BY114" s="863"/>
      <c r="BZ114" s="863"/>
      <c r="CA114" s="863">
        <v>1191201</v>
      </c>
      <c r="CB114" s="863"/>
      <c r="CC114" s="863"/>
      <c r="CD114" s="863"/>
      <c r="CE114" s="863"/>
      <c r="CF114" s="924">
        <v>18.100000000000001</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128</v>
      </c>
      <c r="DM114" s="826"/>
      <c r="DN114" s="826"/>
      <c r="DO114" s="826"/>
      <c r="DP114" s="827"/>
      <c r="DQ114" s="828" t="s">
        <v>128</v>
      </c>
      <c r="DR114" s="826"/>
      <c r="DS114" s="826"/>
      <c r="DT114" s="826"/>
      <c r="DU114" s="827"/>
      <c r="DV114" s="873" t="s">
        <v>128</v>
      </c>
      <c r="DW114" s="874"/>
      <c r="DX114" s="874"/>
      <c r="DY114" s="874"/>
      <c r="DZ114" s="875"/>
    </row>
    <row r="115" spans="1:130" s="248" customFormat="1" ht="26.25" customHeight="1" x14ac:dyDescent="0.15">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128</v>
      </c>
      <c r="AB115" s="972"/>
      <c r="AC115" s="972"/>
      <c r="AD115" s="972"/>
      <c r="AE115" s="973"/>
      <c r="AF115" s="974" t="s">
        <v>128</v>
      </c>
      <c r="AG115" s="972"/>
      <c r="AH115" s="972"/>
      <c r="AI115" s="972"/>
      <c r="AJ115" s="973"/>
      <c r="AK115" s="974">
        <v>8</v>
      </c>
      <c r="AL115" s="972"/>
      <c r="AM115" s="972"/>
      <c r="AN115" s="972"/>
      <c r="AO115" s="973"/>
      <c r="AP115" s="975">
        <v>0</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128</v>
      </c>
      <c r="BR115" s="863"/>
      <c r="BS115" s="863"/>
      <c r="BT115" s="863"/>
      <c r="BU115" s="863"/>
      <c r="BV115" s="863">
        <v>1863</v>
      </c>
      <c r="BW115" s="863"/>
      <c r="BX115" s="863"/>
      <c r="BY115" s="863"/>
      <c r="BZ115" s="863"/>
      <c r="CA115" s="863">
        <v>3532</v>
      </c>
      <c r="CB115" s="863"/>
      <c r="CC115" s="863"/>
      <c r="CD115" s="863"/>
      <c r="CE115" s="863"/>
      <c r="CF115" s="924">
        <v>0.1</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442</v>
      </c>
      <c r="DH115" s="826"/>
      <c r="DI115" s="826"/>
      <c r="DJ115" s="826"/>
      <c r="DK115" s="827"/>
      <c r="DL115" s="828" t="s">
        <v>128</v>
      </c>
      <c r="DM115" s="826"/>
      <c r="DN115" s="826"/>
      <c r="DO115" s="826"/>
      <c r="DP115" s="827"/>
      <c r="DQ115" s="828" t="s">
        <v>128</v>
      </c>
      <c r="DR115" s="826"/>
      <c r="DS115" s="826"/>
      <c r="DT115" s="826"/>
      <c r="DU115" s="827"/>
      <c r="DV115" s="873" t="s">
        <v>128</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441</v>
      </c>
      <c r="AB116" s="826"/>
      <c r="AC116" s="826"/>
      <c r="AD116" s="826"/>
      <c r="AE116" s="827"/>
      <c r="AF116" s="828" t="s">
        <v>128</v>
      </c>
      <c r="AG116" s="826"/>
      <c r="AH116" s="826"/>
      <c r="AI116" s="826"/>
      <c r="AJ116" s="827"/>
      <c r="AK116" s="828">
        <v>67</v>
      </c>
      <c r="AL116" s="826"/>
      <c r="AM116" s="826"/>
      <c r="AN116" s="826"/>
      <c r="AO116" s="827"/>
      <c r="AP116" s="873">
        <v>0</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442</v>
      </c>
      <c r="BR116" s="863"/>
      <c r="BS116" s="863"/>
      <c r="BT116" s="863"/>
      <c r="BU116" s="863"/>
      <c r="BV116" s="863" t="s">
        <v>128</v>
      </c>
      <c r="BW116" s="863"/>
      <c r="BX116" s="863"/>
      <c r="BY116" s="863"/>
      <c r="BZ116" s="863"/>
      <c r="CA116" s="863" t="s">
        <v>128</v>
      </c>
      <c r="CB116" s="863"/>
      <c r="CC116" s="863"/>
      <c r="CD116" s="863"/>
      <c r="CE116" s="863"/>
      <c r="CF116" s="924" t="s">
        <v>442</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441</v>
      </c>
      <c r="DH116" s="826"/>
      <c r="DI116" s="826"/>
      <c r="DJ116" s="826"/>
      <c r="DK116" s="827"/>
      <c r="DL116" s="828" t="s">
        <v>128</v>
      </c>
      <c r="DM116" s="826"/>
      <c r="DN116" s="826"/>
      <c r="DO116" s="826"/>
      <c r="DP116" s="827"/>
      <c r="DQ116" s="828" t="s">
        <v>442</v>
      </c>
      <c r="DR116" s="826"/>
      <c r="DS116" s="826"/>
      <c r="DT116" s="826"/>
      <c r="DU116" s="827"/>
      <c r="DV116" s="873" t="s">
        <v>128</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1421586</v>
      </c>
      <c r="AB117" s="958"/>
      <c r="AC117" s="958"/>
      <c r="AD117" s="958"/>
      <c r="AE117" s="959"/>
      <c r="AF117" s="960">
        <v>1481491</v>
      </c>
      <c r="AG117" s="958"/>
      <c r="AH117" s="958"/>
      <c r="AI117" s="958"/>
      <c r="AJ117" s="959"/>
      <c r="AK117" s="960">
        <v>1485143</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441</v>
      </c>
      <c r="BW117" s="863"/>
      <c r="BX117" s="863"/>
      <c r="BY117" s="863"/>
      <c r="BZ117" s="863"/>
      <c r="CA117" s="863" t="s">
        <v>128</v>
      </c>
      <c r="CB117" s="863"/>
      <c r="CC117" s="863"/>
      <c r="CD117" s="863"/>
      <c r="CE117" s="863"/>
      <c r="CF117" s="924" t="s">
        <v>128</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v>150</v>
      </c>
      <c r="DH117" s="826"/>
      <c r="DI117" s="826"/>
      <c r="DJ117" s="826"/>
      <c r="DK117" s="827"/>
      <c r="DL117" s="828">
        <v>150</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x14ac:dyDescent="0.15">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307</v>
      </c>
      <c r="AL118" s="951"/>
      <c r="AM118" s="951"/>
      <c r="AN118" s="951"/>
      <c r="AO118" s="952"/>
      <c r="AP118" s="954" t="s">
        <v>435</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441</v>
      </c>
      <c r="BR118" s="894"/>
      <c r="BS118" s="894"/>
      <c r="BT118" s="894"/>
      <c r="BU118" s="894"/>
      <c r="BV118" s="894" t="s">
        <v>441</v>
      </c>
      <c r="BW118" s="894"/>
      <c r="BX118" s="894"/>
      <c r="BY118" s="894"/>
      <c r="BZ118" s="894"/>
      <c r="CA118" s="894" t="s">
        <v>441</v>
      </c>
      <c r="CB118" s="894"/>
      <c r="CC118" s="894"/>
      <c r="CD118" s="894"/>
      <c r="CE118" s="894"/>
      <c r="CF118" s="924" t="s">
        <v>441</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441</v>
      </c>
      <c r="DH118" s="826"/>
      <c r="DI118" s="826"/>
      <c r="DJ118" s="826"/>
      <c r="DK118" s="827"/>
      <c r="DL118" s="828" t="s">
        <v>441</v>
      </c>
      <c r="DM118" s="826"/>
      <c r="DN118" s="826"/>
      <c r="DO118" s="826"/>
      <c r="DP118" s="827"/>
      <c r="DQ118" s="828" t="s">
        <v>441</v>
      </c>
      <c r="DR118" s="826"/>
      <c r="DS118" s="826"/>
      <c r="DT118" s="826"/>
      <c r="DU118" s="827"/>
      <c r="DV118" s="873" t="s">
        <v>441</v>
      </c>
      <c r="DW118" s="874"/>
      <c r="DX118" s="874"/>
      <c r="DY118" s="874"/>
      <c r="DZ118" s="875"/>
    </row>
    <row r="119" spans="1:130" s="248" customFormat="1" ht="26.25" customHeight="1" x14ac:dyDescent="0.15">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441</v>
      </c>
      <c r="AB119" s="944"/>
      <c r="AC119" s="944"/>
      <c r="AD119" s="944"/>
      <c r="AE119" s="945"/>
      <c r="AF119" s="946" t="s">
        <v>441</v>
      </c>
      <c r="AG119" s="944"/>
      <c r="AH119" s="944"/>
      <c r="AI119" s="944"/>
      <c r="AJ119" s="945"/>
      <c r="AK119" s="946" t="s">
        <v>441</v>
      </c>
      <c r="AL119" s="944"/>
      <c r="AM119" s="944"/>
      <c r="AN119" s="944"/>
      <c r="AO119" s="945"/>
      <c r="AP119" s="947" t="s">
        <v>441</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467</v>
      </c>
      <c r="BP119" s="927"/>
      <c r="BQ119" s="931">
        <v>17535626</v>
      </c>
      <c r="BR119" s="894"/>
      <c r="BS119" s="894"/>
      <c r="BT119" s="894"/>
      <c r="BU119" s="894"/>
      <c r="BV119" s="894">
        <v>18254527</v>
      </c>
      <c r="BW119" s="894"/>
      <c r="BX119" s="894"/>
      <c r="BY119" s="894"/>
      <c r="BZ119" s="894"/>
      <c r="CA119" s="894">
        <v>18133278</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128</v>
      </c>
      <c r="DH119" s="809"/>
      <c r="DI119" s="809"/>
      <c r="DJ119" s="809"/>
      <c r="DK119" s="810"/>
      <c r="DL119" s="811" t="s">
        <v>128</v>
      </c>
      <c r="DM119" s="809"/>
      <c r="DN119" s="809"/>
      <c r="DO119" s="809"/>
      <c r="DP119" s="810"/>
      <c r="DQ119" s="811" t="s">
        <v>128</v>
      </c>
      <c r="DR119" s="809"/>
      <c r="DS119" s="809"/>
      <c r="DT119" s="809"/>
      <c r="DU119" s="810"/>
      <c r="DV119" s="897" t="s">
        <v>418</v>
      </c>
      <c r="DW119" s="898"/>
      <c r="DX119" s="898"/>
      <c r="DY119" s="898"/>
      <c r="DZ119" s="899"/>
    </row>
    <row r="120" spans="1:130" s="248" customFormat="1" ht="26.25" customHeight="1" x14ac:dyDescent="0.15">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469</v>
      </c>
      <c r="AG120" s="826"/>
      <c r="AH120" s="826"/>
      <c r="AI120" s="826"/>
      <c r="AJ120" s="827"/>
      <c r="AK120" s="828" t="s">
        <v>128</v>
      </c>
      <c r="AL120" s="826"/>
      <c r="AM120" s="826"/>
      <c r="AN120" s="826"/>
      <c r="AO120" s="827"/>
      <c r="AP120" s="873" t="s">
        <v>469</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6338331</v>
      </c>
      <c r="BR120" s="891"/>
      <c r="BS120" s="891"/>
      <c r="BT120" s="891"/>
      <c r="BU120" s="891"/>
      <c r="BV120" s="891">
        <v>5669867</v>
      </c>
      <c r="BW120" s="891"/>
      <c r="BX120" s="891"/>
      <c r="BY120" s="891"/>
      <c r="BZ120" s="891"/>
      <c r="CA120" s="891">
        <v>6608074</v>
      </c>
      <c r="CB120" s="891"/>
      <c r="CC120" s="891"/>
      <c r="CD120" s="891"/>
      <c r="CE120" s="891"/>
      <c r="CF120" s="915">
        <v>100.3</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t="s">
        <v>418</v>
      </c>
      <c r="DH120" s="891"/>
      <c r="DI120" s="891"/>
      <c r="DJ120" s="891"/>
      <c r="DK120" s="891"/>
      <c r="DL120" s="891" t="s">
        <v>128</v>
      </c>
      <c r="DM120" s="891"/>
      <c r="DN120" s="891"/>
      <c r="DO120" s="891"/>
      <c r="DP120" s="891"/>
      <c r="DQ120" s="891">
        <v>5960128</v>
      </c>
      <c r="DR120" s="891"/>
      <c r="DS120" s="891"/>
      <c r="DT120" s="891"/>
      <c r="DU120" s="891"/>
      <c r="DV120" s="892">
        <v>90.4</v>
      </c>
      <c r="DW120" s="892"/>
      <c r="DX120" s="892"/>
      <c r="DY120" s="892"/>
      <c r="DZ120" s="893"/>
    </row>
    <row r="121" spans="1:130" s="248" customFormat="1" ht="26.25" customHeight="1" x14ac:dyDescent="0.15">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418</v>
      </c>
      <c r="AB121" s="826"/>
      <c r="AC121" s="826"/>
      <c r="AD121" s="826"/>
      <c r="AE121" s="827"/>
      <c r="AF121" s="828" t="s">
        <v>128</v>
      </c>
      <c r="AG121" s="826"/>
      <c r="AH121" s="826"/>
      <c r="AI121" s="826"/>
      <c r="AJ121" s="827"/>
      <c r="AK121" s="828" t="s">
        <v>128</v>
      </c>
      <c r="AL121" s="826"/>
      <c r="AM121" s="826"/>
      <c r="AN121" s="826"/>
      <c r="AO121" s="827"/>
      <c r="AP121" s="873" t="s">
        <v>128</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3858414</v>
      </c>
      <c r="BR121" s="863"/>
      <c r="BS121" s="863"/>
      <c r="BT121" s="863"/>
      <c r="BU121" s="863"/>
      <c r="BV121" s="863">
        <v>3654082</v>
      </c>
      <c r="BW121" s="863"/>
      <c r="BX121" s="863"/>
      <c r="BY121" s="863"/>
      <c r="BZ121" s="863"/>
      <c r="CA121" s="863">
        <v>3370661</v>
      </c>
      <c r="CB121" s="863"/>
      <c r="CC121" s="863"/>
      <c r="CD121" s="863"/>
      <c r="CE121" s="863"/>
      <c r="CF121" s="924">
        <v>51.1</v>
      </c>
      <c r="CG121" s="925"/>
      <c r="CH121" s="925"/>
      <c r="CI121" s="925"/>
      <c r="CJ121" s="925"/>
      <c r="CK121" s="918"/>
      <c r="CL121" s="904"/>
      <c r="CM121" s="904"/>
      <c r="CN121" s="904"/>
      <c r="CO121" s="905"/>
      <c r="CP121" s="884" t="s">
        <v>409</v>
      </c>
      <c r="CQ121" s="885"/>
      <c r="CR121" s="885"/>
      <c r="CS121" s="885"/>
      <c r="CT121" s="885"/>
      <c r="CU121" s="885"/>
      <c r="CV121" s="885"/>
      <c r="CW121" s="885"/>
      <c r="CX121" s="885"/>
      <c r="CY121" s="885"/>
      <c r="CZ121" s="885"/>
      <c r="DA121" s="885"/>
      <c r="DB121" s="885"/>
      <c r="DC121" s="885"/>
      <c r="DD121" s="885"/>
      <c r="DE121" s="885"/>
      <c r="DF121" s="886"/>
      <c r="DG121" s="862">
        <v>38472</v>
      </c>
      <c r="DH121" s="863"/>
      <c r="DI121" s="863"/>
      <c r="DJ121" s="863"/>
      <c r="DK121" s="863"/>
      <c r="DL121" s="863">
        <v>21582</v>
      </c>
      <c r="DM121" s="863"/>
      <c r="DN121" s="863"/>
      <c r="DO121" s="863"/>
      <c r="DP121" s="863"/>
      <c r="DQ121" s="863">
        <v>17842</v>
      </c>
      <c r="DR121" s="863"/>
      <c r="DS121" s="863"/>
      <c r="DT121" s="863"/>
      <c r="DU121" s="863"/>
      <c r="DV121" s="840">
        <v>0.3</v>
      </c>
      <c r="DW121" s="840"/>
      <c r="DX121" s="840"/>
      <c r="DY121" s="840"/>
      <c r="DZ121" s="841"/>
    </row>
    <row r="122" spans="1:130" s="248"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128</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476</v>
      </c>
      <c r="BA122" s="929"/>
      <c r="BB122" s="929"/>
      <c r="BC122" s="929"/>
      <c r="BD122" s="929"/>
      <c r="BE122" s="929"/>
      <c r="BF122" s="929"/>
      <c r="BG122" s="929"/>
      <c r="BH122" s="929"/>
      <c r="BI122" s="929"/>
      <c r="BJ122" s="929"/>
      <c r="BK122" s="929"/>
      <c r="BL122" s="929"/>
      <c r="BM122" s="929"/>
      <c r="BN122" s="929"/>
      <c r="BO122" s="929"/>
      <c r="BP122" s="930"/>
      <c r="BQ122" s="931">
        <v>11240568</v>
      </c>
      <c r="BR122" s="894"/>
      <c r="BS122" s="894"/>
      <c r="BT122" s="894"/>
      <c r="BU122" s="894"/>
      <c r="BV122" s="894">
        <v>11315949</v>
      </c>
      <c r="BW122" s="894"/>
      <c r="BX122" s="894"/>
      <c r="BY122" s="894"/>
      <c r="BZ122" s="894"/>
      <c r="CA122" s="894">
        <v>11147903</v>
      </c>
      <c r="CB122" s="894"/>
      <c r="CC122" s="894"/>
      <c r="CD122" s="894"/>
      <c r="CE122" s="894"/>
      <c r="CF122" s="895">
        <v>169.1</v>
      </c>
      <c r="CG122" s="896"/>
      <c r="CH122" s="896"/>
      <c r="CI122" s="896"/>
      <c r="CJ122" s="896"/>
      <c r="CK122" s="918"/>
      <c r="CL122" s="904"/>
      <c r="CM122" s="904"/>
      <c r="CN122" s="904"/>
      <c r="CO122" s="905"/>
      <c r="CP122" s="884" t="s">
        <v>412</v>
      </c>
      <c r="CQ122" s="885"/>
      <c r="CR122" s="885"/>
      <c r="CS122" s="885"/>
      <c r="CT122" s="885"/>
      <c r="CU122" s="885"/>
      <c r="CV122" s="885"/>
      <c r="CW122" s="885"/>
      <c r="CX122" s="885"/>
      <c r="CY122" s="885"/>
      <c r="CZ122" s="885"/>
      <c r="DA122" s="885"/>
      <c r="DB122" s="885"/>
      <c r="DC122" s="885"/>
      <c r="DD122" s="885"/>
      <c r="DE122" s="885"/>
      <c r="DF122" s="886"/>
      <c r="DG122" s="862" t="s">
        <v>128</v>
      </c>
      <c r="DH122" s="863"/>
      <c r="DI122" s="863"/>
      <c r="DJ122" s="863"/>
      <c r="DK122" s="863"/>
      <c r="DL122" s="863" t="s">
        <v>128</v>
      </c>
      <c r="DM122" s="863"/>
      <c r="DN122" s="863"/>
      <c r="DO122" s="863"/>
      <c r="DP122" s="863"/>
      <c r="DQ122" s="863" t="s">
        <v>128</v>
      </c>
      <c r="DR122" s="863"/>
      <c r="DS122" s="863"/>
      <c r="DT122" s="863"/>
      <c r="DU122" s="863"/>
      <c r="DV122" s="840" t="s">
        <v>128</v>
      </c>
      <c r="DW122" s="840"/>
      <c r="DX122" s="840"/>
      <c r="DY122" s="840"/>
      <c r="DZ122" s="841"/>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418</v>
      </c>
      <c r="AG123" s="826"/>
      <c r="AH123" s="826"/>
      <c r="AI123" s="826"/>
      <c r="AJ123" s="827"/>
      <c r="AK123" s="828" t="s">
        <v>418</v>
      </c>
      <c r="AL123" s="826"/>
      <c r="AM123" s="826"/>
      <c r="AN123" s="826"/>
      <c r="AO123" s="827"/>
      <c r="AP123" s="873" t="s">
        <v>128</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477</v>
      </c>
      <c r="BP123" s="927"/>
      <c r="BQ123" s="881">
        <v>21437313</v>
      </c>
      <c r="BR123" s="882"/>
      <c r="BS123" s="882"/>
      <c r="BT123" s="882"/>
      <c r="BU123" s="882"/>
      <c r="BV123" s="882">
        <v>20639898</v>
      </c>
      <c r="BW123" s="882"/>
      <c r="BX123" s="882"/>
      <c r="BY123" s="882"/>
      <c r="BZ123" s="882"/>
      <c r="CA123" s="882">
        <v>21126638</v>
      </c>
      <c r="CB123" s="882"/>
      <c r="CC123" s="882"/>
      <c r="CD123" s="882"/>
      <c r="CE123" s="882"/>
      <c r="CF123" s="792"/>
      <c r="CG123" s="793"/>
      <c r="CH123" s="793"/>
      <c r="CI123" s="793"/>
      <c r="CJ123" s="883"/>
      <c r="CK123" s="918"/>
      <c r="CL123" s="904"/>
      <c r="CM123" s="904"/>
      <c r="CN123" s="904"/>
      <c r="CO123" s="905"/>
      <c r="CP123" s="884" t="s">
        <v>478</v>
      </c>
      <c r="CQ123" s="885"/>
      <c r="CR123" s="885"/>
      <c r="CS123" s="885"/>
      <c r="CT123" s="885"/>
      <c r="CU123" s="885"/>
      <c r="CV123" s="885"/>
      <c r="CW123" s="885"/>
      <c r="CX123" s="885"/>
      <c r="CY123" s="885"/>
      <c r="CZ123" s="885"/>
      <c r="DA123" s="885"/>
      <c r="DB123" s="885"/>
      <c r="DC123" s="885"/>
      <c r="DD123" s="885"/>
      <c r="DE123" s="885"/>
      <c r="DF123" s="886"/>
      <c r="DG123" s="825" t="s">
        <v>128</v>
      </c>
      <c r="DH123" s="826"/>
      <c r="DI123" s="826"/>
      <c r="DJ123" s="826"/>
      <c r="DK123" s="827"/>
      <c r="DL123" s="828" t="s">
        <v>469</v>
      </c>
      <c r="DM123" s="826"/>
      <c r="DN123" s="826"/>
      <c r="DO123" s="826"/>
      <c r="DP123" s="827"/>
      <c r="DQ123" s="828" t="s">
        <v>128</v>
      </c>
      <c r="DR123" s="826"/>
      <c r="DS123" s="826"/>
      <c r="DT123" s="826"/>
      <c r="DU123" s="827"/>
      <c r="DV123" s="873" t="s">
        <v>469</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418</v>
      </c>
      <c r="AB124" s="826"/>
      <c r="AC124" s="826"/>
      <c r="AD124" s="826"/>
      <c r="AE124" s="827"/>
      <c r="AF124" s="828" t="s">
        <v>128</v>
      </c>
      <c r="AG124" s="826"/>
      <c r="AH124" s="826"/>
      <c r="AI124" s="826"/>
      <c r="AJ124" s="827"/>
      <c r="AK124" s="828" t="s">
        <v>128</v>
      </c>
      <c r="AL124" s="826"/>
      <c r="AM124" s="826"/>
      <c r="AN124" s="826"/>
      <c r="AO124" s="827"/>
      <c r="AP124" s="873" t="s">
        <v>128</v>
      </c>
      <c r="AQ124" s="874"/>
      <c r="AR124" s="874"/>
      <c r="AS124" s="874"/>
      <c r="AT124" s="875"/>
      <c r="AU124" s="876" t="s">
        <v>479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128</v>
      </c>
      <c r="BR124" s="880"/>
      <c r="BS124" s="880"/>
      <c r="BT124" s="880"/>
      <c r="BU124" s="880"/>
      <c r="BV124" s="880" t="s">
        <v>128</v>
      </c>
      <c r="BW124" s="880"/>
      <c r="BX124" s="880"/>
      <c r="BY124" s="880"/>
      <c r="BZ124" s="880"/>
      <c r="CA124" s="880" t="s">
        <v>128</v>
      </c>
      <c r="CB124" s="880"/>
      <c r="CC124" s="880"/>
      <c r="CD124" s="880"/>
      <c r="CE124" s="880"/>
      <c r="CF124" s="770"/>
      <c r="CG124" s="771"/>
      <c r="CH124" s="771"/>
      <c r="CI124" s="771"/>
      <c r="CJ124" s="911"/>
      <c r="CK124" s="919"/>
      <c r="CL124" s="919"/>
      <c r="CM124" s="919"/>
      <c r="CN124" s="919"/>
      <c r="CO124" s="920"/>
      <c r="CP124" s="884" t="s">
        <v>480</v>
      </c>
      <c r="CQ124" s="885"/>
      <c r="CR124" s="885"/>
      <c r="CS124" s="885"/>
      <c r="CT124" s="885"/>
      <c r="CU124" s="885"/>
      <c r="CV124" s="885"/>
      <c r="CW124" s="885"/>
      <c r="CX124" s="885"/>
      <c r="CY124" s="885"/>
      <c r="CZ124" s="885"/>
      <c r="DA124" s="885"/>
      <c r="DB124" s="885"/>
      <c r="DC124" s="885"/>
      <c r="DD124" s="885"/>
      <c r="DE124" s="885"/>
      <c r="DF124" s="886"/>
      <c r="DG124" s="808">
        <v>6108530</v>
      </c>
      <c r="DH124" s="809"/>
      <c r="DI124" s="809"/>
      <c r="DJ124" s="809"/>
      <c r="DK124" s="810"/>
      <c r="DL124" s="811">
        <v>6057257</v>
      </c>
      <c r="DM124" s="809"/>
      <c r="DN124" s="809"/>
      <c r="DO124" s="809"/>
      <c r="DP124" s="810"/>
      <c r="DQ124" s="811" t="s">
        <v>418</v>
      </c>
      <c r="DR124" s="809"/>
      <c r="DS124" s="809"/>
      <c r="DT124" s="809"/>
      <c r="DU124" s="810"/>
      <c r="DV124" s="897" t="s">
        <v>128</v>
      </c>
      <c r="DW124" s="898"/>
      <c r="DX124" s="898"/>
      <c r="DY124" s="898"/>
      <c r="DZ124" s="899"/>
    </row>
    <row r="125" spans="1:130" s="248" customFormat="1" ht="26.25" customHeight="1" x14ac:dyDescent="0.15">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418</v>
      </c>
      <c r="AG125" s="826"/>
      <c r="AH125" s="826"/>
      <c r="AI125" s="826"/>
      <c r="AJ125" s="827"/>
      <c r="AK125" s="828" t="s">
        <v>128</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481</v>
      </c>
      <c r="CL125" s="901"/>
      <c r="CM125" s="901"/>
      <c r="CN125" s="901"/>
      <c r="CO125" s="902"/>
      <c r="CP125" s="909" t="s">
        <v>482</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418</v>
      </c>
      <c r="DM125" s="891"/>
      <c r="DN125" s="891"/>
      <c r="DO125" s="891"/>
      <c r="DP125" s="891"/>
      <c r="DQ125" s="891" t="s">
        <v>128</v>
      </c>
      <c r="DR125" s="891"/>
      <c r="DS125" s="891"/>
      <c r="DT125" s="891"/>
      <c r="DU125" s="891"/>
      <c r="DV125" s="892" t="s">
        <v>128</v>
      </c>
      <c r="DW125" s="892"/>
      <c r="DX125" s="892"/>
      <c r="DY125" s="892"/>
      <c r="DZ125" s="893"/>
    </row>
    <row r="126" spans="1:130" s="248" customFormat="1" ht="26.25" customHeight="1" thickBot="1" x14ac:dyDescent="0.2">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128</v>
      </c>
      <c r="AB126" s="826"/>
      <c r="AC126" s="826"/>
      <c r="AD126" s="826"/>
      <c r="AE126" s="827"/>
      <c r="AF126" s="828" t="s">
        <v>128</v>
      </c>
      <c r="AG126" s="826"/>
      <c r="AH126" s="826"/>
      <c r="AI126" s="826"/>
      <c r="AJ126" s="827"/>
      <c r="AK126" s="828" t="s">
        <v>128</v>
      </c>
      <c r="AL126" s="826"/>
      <c r="AM126" s="826"/>
      <c r="AN126" s="826"/>
      <c r="AO126" s="827"/>
      <c r="AP126" s="873" t="s">
        <v>418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483</v>
      </c>
      <c r="CQ126" s="796"/>
      <c r="CR126" s="796"/>
      <c r="CS126" s="796"/>
      <c r="CT126" s="796"/>
      <c r="CU126" s="796"/>
      <c r="CV126" s="796"/>
      <c r="CW126" s="796"/>
      <c r="CX126" s="796"/>
      <c r="CY126" s="796"/>
      <c r="CZ126" s="796"/>
      <c r="DA126" s="796"/>
      <c r="DB126" s="796"/>
      <c r="DC126" s="796"/>
      <c r="DD126" s="796"/>
      <c r="DE126" s="796"/>
      <c r="DF126" s="797"/>
      <c r="DG126" s="862" t="s">
        <v>418</v>
      </c>
      <c r="DH126" s="863"/>
      <c r="DI126" s="863"/>
      <c r="DJ126" s="863"/>
      <c r="DK126" s="863"/>
      <c r="DL126" s="863" t="s">
        <v>128</v>
      </c>
      <c r="DM126" s="863"/>
      <c r="DN126" s="863"/>
      <c r="DO126" s="863"/>
      <c r="DP126" s="863"/>
      <c r="DQ126" s="863" t="s">
        <v>128</v>
      </c>
      <c r="DR126" s="863"/>
      <c r="DS126" s="863"/>
      <c r="DT126" s="863"/>
      <c r="DU126" s="863"/>
      <c r="DV126" s="840" t="s">
        <v>128</v>
      </c>
      <c r="DW126" s="840"/>
      <c r="DX126" s="840"/>
      <c r="DY126" s="840"/>
      <c r="DZ126" s="841"/>
    </row>
    <row r="127" spans="1:130" s="248" customFormat="1" ht="26.25" customHeight="1" x14ac:dyDescent="0.15">
      <c r="A127" s="868"/>
      <c r="B127" s="869"/>
      <c r="C127" s="887" t="s">
        <v>484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128</v>
      </c>
      <c r="AB127" s="826"/>
      <c r="AC127" s="826"/>
      <c r="AD127" s="826"/>
      <c r="AE127" s="827"/>
      <c r="AF127" s="828" t="s">
        <v>418</v>
      </c>
      <c r="AG127" s="826"/>
      <c r="AH127" s="826"/>
      <c r="AI127" s="826"/>
      <c r="AJ127" s="827"/>
      <c r="AK127" s="828">
        <v>8</v>
      </c>
      <c r="AL127" s="826"/>
      <c r="AM127" s="826"/>
      <c r="AN127" s="826"/>
      <c r="AO127" s="827"/>
      <c r="AP127" s="873">
        <v>0</v>
      </c>
      <c r="AQ127" s="874"/>
      <c r="AR127" s="874"/>
      <c r="AS127" s="874"/>
      <c r="AT127" s="875"/>
      <c r="AU127" s="284"/>
      <c r="AV127" s="284"/>
      <c r="AW127" s="284"/>
      <c r="AX127" s="890" t="s">
        <v>485</v>
      </c>
      <c r="AY127" s="858"/>
      <c r="AZ127" s="858"/>
      <c r="BA127" s="858"/>
      <c r="BB127" s="858"/>
      <c r="BC127" s="858"/>
      <c r="BD127" s="858"/>
      <c r="BE127" s="859"/>
      <c r="BF127" s="857" t="s">
        <v>486</v>
      </c>
      <c r="BG127" s="858"/>
      <c r="BH127" s="858"/>
      <c r="BI127" s="858"/>
      <c r="BJ127" s="858"/>
      <c r="BK127" s="858"/>
      <c r="BL127" s="859"/>
      <c r="BM127" s="857" t="s">
        <v>487</v>
      </c>
      <c r="BN127" s="858"/>
      <c r="BO127" s="858"/>
      <c r="BP127" s="858"/>
      <c r="BQ127" s="858"/>
      <c r="BR127" s="858"/>
      <c r="BS127" s="859"/>
      <c r="BT127" s="857" t="s">
        <v>488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489</v>
      </c>
      <c r="CQ127" s="796"/>
      <c r="CR127" s="796"/>
      <c r="CS127" s="796"/>
      <c r="CT127" s="796"/>
      <c r="CU127" s="796"/>
      <c r="CV127" s="796"/>
      <c r="CW127" s="796"/>
      <c r="CX127" s="796"/>
      <c r="CY127" s="796"/>
      <c r="CZ127" s="796"/>
      <c r="DA127" s="796"/>
      <c r="DB127" s="796"/>
      <c r="DC127" s="796"/>
      <c r="DD127" s="796"/>
      <c r="DE127" s="796"/>
      <c r="DF127" s="797"/>
      <c r="DG127" s="862" t="s">
        <v>418</v>
      </c>
      <c r="DH127" s="863"/>
      <c r="DI127" s="863"/>
      <c r="DJ127" s="863"/>
      <c r="DK127" s="863"/>
      <c r="DL127" s="863" t="s">
        <v>128</v>
      </c>
      <c r="DM127" s="863"/>
      <c r="DN127" s="863"/>
      <c r="DO127" s="863"/>
      <c r="DP127" s="863"/>
      <c r="DQ127" s="863" t="s">
        <v>128</v>
      </c>
      <c r="DR127" s="863"/>
      <c r="DS127" s="863"/>
      <c r="DT127" s="863"/>
      <c r="DU127" s="863"/>
      <c r="DV127" s="840" t="s">
        <v>418</v>
      </c>
      <c r="DW127" s="840"/>
      <c r="DX127" s="840"/>
      <c r="DY127" s="840"/>
      <c r="DZ127" s="841"/>
    </row>
    <row r="128" spans="1:130" s="248" customFormat="1" ht="26.25" customHeight="1" thickBot="1" x14ac:dyDescent="0.2">
      <c r="A128" s="842" t="s">
        <v>490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491</v>
      </c>
      <c r="X128" s="844"/>
      <c r="Y128" s="844"/>
      <c r="Z128" s="845"/>
      <c r="AA128" s="846">
        <v>263115</v>
      </c>
      <c r="AB128" s="847"/>
      <c r="AC128" s="847"/>
      <c r="AD128" s="847"/>
      <c r="AE128" s="848"/>
      <c r="AF128" s="849">
        <v>253633</v>
      </c>
      <c r="AG128" s="847"/>
      <c r="AH128" s="847"/>
      <c r="AI128" s="847"/>
      <c r="AJ128" s="848"/>
      <c r="AK128" s="849">
        <v>236133</v>
      </c>
      <c r="AL128" s="847"/>
      <c r="AM128" s="847"/>
      <c r="AN128" s="847"/>
      <c r="AO128" s="848"/>
      <c r="AP128" s="850"/>
      <c r="AQ128" s="851"/>
      <c r="AR128" s="851"/>
      <c r="AS128" s="851"/>
      <c r="AT128" s="852"/>
      <c r="AU128" s="284"/>
      <c r="AV128" s="284"/>
      <c r="AW128" s="284"/>
      <c r="AX128" s="853" t="s">
        <v>492</v>
      </c>
      <c r="AY128" s="854"/>
      <c r="AZ128" s="854"/>
      <c r="BA128" s="854"/>
      <c r="BB128" s="854"/>
      <c r="BC128" s="854"/>
      <c r="BD128" s="854"/>
      <c r="BE128" s="855"/>
      <c r="BF128" s="832" t="s">
        <v>418</v>
      </c>
      <c r="BG128" s="833"/>
      <c r="BH128" s="833"/>
      <c r="BI128" s="833"/>
      <c r="BJ128" s="833"/>
      <c r="BK128" s="833"/>
      <c r="BL128" s="856"/>
      <c r="BM128" s="832">
        <v>13.9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493</v>
      </c>
      <c r="CQ128" s="774"/>
      <c r="CR128" s="774"/>
      <c r="CS128" s="774"/>
      <c r="CT128" s="774"/>
      <c r="CU128" s="774"/>
      <c r="CV128" s="774"/>
      <c r="CW128" s="774"/>
      <c r="CX128" s="774"/>
      <c r="CY128" s="774"/>
      <c r="CZ128" s="774"/>
      <c r="DA128" s="774"/>
      <c r="DB128" s="774"/>
      <c r="DC128" s="774"/>
      <c r="DD128" s="774"/>
      <c r="DE128" s="774"/>
      <c r="DF128" s="775"/>
      <c r="DG128" s="836" t="s">
        <v>418</v>
      </c>
      <c r="DH128" s="837"/>
      <c r="DI128" s="837"/>
      <c r="DJ128" s="837"/>
      <c r="DK128" s="837"/>
      <c r="DL128" s="837">
        <v>1863</v>
      </c>
      <c r="DM128" s="837"/>
      <c r="DN128" s="837"/>
      <c r="DO128" s="837"/>
      <c r="DP128" s="837"/>
      <c r="DQ128" s="837">
        <v>3532</v>
      </c>
      <c r="DR128" s="837"/>
      <c r="DS128" s="837"/>
      <c r="DT128" s="837"/>
      <c r="DU128" s="837"/>
      <c r="DV128" s="838">
        <v>0.1</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494</v>
      </c>
      <c r="X129" s="823"/>
      <c r="Y129" s="823"/>
      <c r="Z129" s="824"/>
      <c r="AA129" s="825">
        <v>7129862</v>
      </c>
      <c r="AB129" s="826"/>
      <c r="AC129" s="826"/>
      <c r="AD129" s="826"/>
      <c r="AE129" s="827"/>
      <c r="AF129" s="828">
        <v>7102573</v>
      </c>
      <c r="AG129" s="826"/>
      <c r="AH129" s="826"/>
      <c r="AI129" s="826"/>
      <c r="AJ129" s="827"/>
      <c r="AK129" s="828">
        <v>7474163</v>
      </c>
      <c r="AL129" s="826"/>
      <c r="AM129" s="826"/>
      <c r="AN129" s="826"/>
      <c r="AO129" s="827"/>
      <c r="AP129" s="829"/>
      <c r="AQ129" s="830"/>
      <c r="AR129" s="830"/>
      <c r="AS129" s="830"/>
      <c r="AT129" s="831"/>
      <c r="AU129" s="286"/>
      <c r="AV129" s="286"/>
      <c r="AW129" s="286"/>
      <c r="AX129" s="795" t="s">
        <v>495</v>
      </c>
      <c r="AY129" s="796"/>
      <c r="AZ129" s="796"/>
      <c r="BA129" s="796"/>
      <c r="BB129" s="796"/>
      <c r="BC129" s="796"/>
      <c r="BD129" s="796"/>
      <c r="BE129" s="797"/>
      <c r="BF129" s="815" t="s">
        <v>128</v>
      </c>
      <c r="BG129" s="816"/>
      <c r="BH129" s="816"/>
      <c r="BI129" s="816"/>
      <c r="BJ129" s="816"/>
      <c r="BK129" s="816"/>
      <c r="BL129" s="817"/>
      <c r="BM129" s="815">
        <v>18.899999999999999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497</v>
      </c>
      <c r="X130" s="823"/>
      <c r="Y130" s="823"/>
      <c r="Z130" s="824"/>
      <c r="AA130" s="825">
        <v>902246</v>
      </c>
      <c r="AB130" s="826"/>
      <c r="AC130" s="826"/>
      <c r="AD130" s="826"/>
      <c r="AE130" s="827"/>
      <c r="AF130" s="828">
        <v>895344</v>
      </c>
      <c r="AG130" s="826"/>
      <c r="AH130" s="826"/>
      <c r="AI130" s="826"/>
      <c r="AJ130" s="827"/>
      <c r="AK130" s="828">
        <v>882837</v>
      </c>
      <c r="AL130" s="826"/>
      <c r="AM130" s="826"/>
      <c r="AN130" s="826"/>
      <c r="AO130" s="827"/>
      <c r="AP130" s="829"/>
      <c r="AQ130" s="830"/>
      <c r="AR130" s="830"/>
      <c r="AS130" s="830"/>
      <c r="AT130" s="831"/>
      <c r="AU130" s="286"/>
      <c r="AV130" s="286"/>
      <c r="AW130" s="286"/>
      <c r="AX130" s="795" t="s">
        <v>498</v>
      </c>
      <c r="AY130" s="796"/>
      <c r="AZ130" s="796"/>
      <c r="BA130" s="796"/>
      <c r="BB130" s="796"/>
      <c r="BC130" s="796"/>
      <c r="BD130" s="796"/>
      <c r="BE130" s="797"/>
      <c r="BF130" s="798">
        <v>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499</v>
      </c>
      <c r="X131" s="806"/>
      <c r="Y131" s="806"/>
      <c r="Z131" s="807"/>
      <c r="AA131" s="808">
        <v>6227616</v>
      </c>
      <c r="AB131" s="809"/>
      <c r="AC131" s="809"/>
      <c r="AD131" s="809"/>
      <c r="AE131" s="810"/>
      <c r="AF131" s="811">
        <v>6207229</v>
      </c>
      <c r="AG131" s="809"/>
      <c r="AH131" s="809"/>
      <c r="AI131" s="809"/>
      <c r="AJ131" s="810"/>
      <c r="AK131" s="811">
        <v>6591326</v>
      </c>
      <c r="AL131" s="809"/>
      <c r="AM131" s="809"/>
      <c r="AN131" s="809"/>
      <c r="AO131" s="810"/>
      <c r="AP131" s="812"/>
      <c r="AQ131" s="813"/>
      <c r="AR131" s="813"/>
      <c r="AS131" s="813"/>
      <c r="AT131" s="814"/>
      <c r="AU131" s="286"/>
      <c r="AV131" s="286"/>
      <c r="AW131" s="286"/>
      <c r="AX131" s="773" t="s">
        <v>500</v>
      </c>
      <c r="AY131" s="774"/>
      <c r="AZ131" s="774"/>
      <c r="BA131" s="774"/>
      <c r="BB131" s="774"/>
      <c r="BC131" s="774"/>
      <c r="BD131" s="774"/>
      <c r="BE131" s="775"/>
      <c r="BF131" s="776" t="s">
        <v>418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502</v>
      </c>
      <c r="W132" s="786"/>
      <c r="X132" s="786"/>
      <c r="Y132" s="786"/>
      <c r="Z132" s="787"/>
      <c r="AA132" s="788">
        <v>4.1143352450000004</v>
      </c>
      <c r="AB132" s="789"/>
      <c r="AC132" s="789"/>
      <c r="AD132" s="789"/>
      <c r="AE132" s="790"/>
      <c r="AF132" s="791">
        <v>5.3568856480000004</v>
      </c>
      <c r="AG132" s="789"/>
      <c r="AH132" s="789"/>
      <c r="AI132" s="789"/>
      <c r="AJ132" s="790"/>
      <c r="AK132" s="791">
        <v>5.5553768699999999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503</v>
      </c>
      <c r="W133" s="765"/>
      <c r="X133" s="765"/>
      <c r="Y133" s="765"/>
      <c r="Z133" s="766"/>
      <c r="AA133" s="767">
        <v>4.9000000000000004</v>
      </c>
      <c r="AB133" s="768"/>
      <c r="AC133" s="768"/>
      <c r="AD133" s="768"/>
      <c r="AE133" s="769"/>
      <c r="AF133" s="767">
        <v>4.8</v>
      </c>
      <c r="AG133" s="768"/>
      <c r="AH133" s="768"/>
      <c r="AI133" s="768"/>
      <c r="AJ133" s="769"/>
      <c r="AK133" s="767">
        <v>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oW6/BFWVxG+6oFaBV5s55jEaKLTsxiVvvFJ6FF88LVmD1f5G3++9pL4s1lrhSIOINFn6VUHMZTAzfaYAOA/GQ==" saltValue="QoHkGDLT4wlJBULlPG2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B68:P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M66:CQ66"/>
    <mergeCell ref="DL71:DP71"/>
    <mergeCell ref="DQ71:DU71"/>
    <mergeCell ref="DV71:DZ71"/>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DV72:DZ72"/>
    <mergeCell ref="CR72:CV72"/>
    <mergeCell ref="CW72:DA72"/>
    <mergeCell ref="DB72:DF72"/>
    <mergeCell ref="DG72:DK72"/>
    <mergeCell ref="DL72:DP72"/>
    <mergeCell ref="DQ72:DU72"/>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71:DK71"/>
    <mergeCell ref="Q74:U74"/>
    <mergeCell ref="V74:Z74"/>
    <mergeCell ref="AA74:AE74"/>
    <mergeCell ref="AF74:AJ74"/>
    <mergeCell ref="AK74:AO74"/>
    <mergeCell ref="BS73:CG73"/>
    <mergeCell ref="CH73:CL73"/>
    <mergeCell ref="CM73:CQ73"/>
    <mergeCell ref="CR73:CV73"/>
    <mergeCell ref="CW73:DA73"/>
    <mergeCell ref="DB73:DF73"/>
    <mergeCell ref="B69:P69"/>
    <mergeCell ref="B71:P71"/>
    <mergeCell ref="AP72:AT72"/>
    <mergeCell ref="AU72:AY72"/>
    <mergeCell ref="AZ72:BD72"/>
    <mergeCell ref="BS72:CG72"/>
    <mergeCell ref="CH72:CL72"/>
    <mergeCell ref="CM72:CQ72"/>
    <mergeCell ref="Q72:U72"/>
    <mergeCell ref="V72:Z72"/>
    <mergeCell ref="AA72:AE72"/>
    <mergeCell ref="AF72:AJ72"/>
    <mergeCell ref="AK72:AO72"/>
    <mergeCell ref="BS71:CG71"/>
    <mergeCell ref="CH71:CL71"/>
    <mergeCell ref="CM71:CQ71"/>
    <mergeCell ref="CR71:CV71"/>
    <mergeCell ref="CW71:DA71"/>
    <mergeCell ref="DB71:DF71"/>
    <mergeCell ref="B72:P72"/>
    <mergeCell ref="DG75:DK75"/>
    <mergeCell ref="DL75:DP75"/>
    <mergeCell ref="DQ75:DU75"/>
    <mergeCell ref="DV75:DZ75"/>
    <mergeCell ref="Q73:U73"/>
    <mergeCell ref="V73:Z73"/>
    <mergeCell ref="AA73:AE73"/>
    <mergeCell ref="AF73:AJ73"/>
    <mergeCell ref="AK73:AO73"/>
    <mergeCell ref="AP73:AT73"/>
    <mergeCell ref="AU73:AY73"/>
    <mergeCell ref="AZ73:BD73"/>
    <mergeCell ref="DV74:DZ74"/>
    <mergeCell ref="B70:P70"/>
    <mergeCell ref="B73:P73"/>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AP76:AT76"/>
    <mergeCell ref="AU76:AY76"/>
    <mergeCell ref="AZ76:BD76"/>
    <mergeCell ref="BS76:CG76"/>
    <mergeCell ref="CH76:CL76"/>
    <mergeCell ref="CM76:CQ76"/>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FDA0-35DE-4AA7-A48C-054CE41748FF}">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OEk5NMrLBW7mMRtZOjvgRARIzCn/Samtq5b1D9EI7df+hpF4KGsAGJ9d3YKA6u1BI5fOTed1uMhKfUFfW9dLQ==" saltValue="F/TOkonB6rZhCQn3K6/L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UFR1O8/aowDYZAFULFM/F1XavKuizuBZdtmiYmwIWfbWFw34+QeBRGU1TjZpvUUFJdiqocz91r68yQIBVXECQ==" saltValue="8RQk20K2eyc5eqTLZSMCdA=="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0"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1"/>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1" t="s">
        <v>512</v>
      </c>
      <c r="AL9" s="1192"/>
      <c r="AM9" s="1192"/>
      <c r="AN9" s="1193"/>
      <c r="AO9" s="314">
        <v>2272543</v>
      </c>
      <c r="AP9" s="314">
        <v>67949</v>
      </c>
      <c r="AQ9" s="315">
        <v>63681</v>
      </c>
      <c r="AR9" s="316">
        <v>6.7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1" t="s">
        <v>513</v>
      </c>
      <c r="AL10" s="1192"/>
      <c r="AM10" s="1192"/>
      <c r="AN10" s="1193"/>
      <c r="AO10" s="317">
        <v>417435</v>
      </c>
      <c r="AP10" s="317">
        <v>12481</v>
      </c>
      <c r="AQ10" s="318">
        <v>8003</v>
      </c>
      <c r="AR10" s="319">
        <v>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1" t="s">
        <v>514</v>
      </c>
      <c r="AL11" s="1192"/>
      <c r="AM11" s="1192"/>
      <c r="AN11" s="1193"/>
      <c r="AO11" s="317" t="s">
        <v>515</v>
      </c>
      <c r="AP11" s="317" t="s">
        <v>515</v>
      </c>
      <c r="AQ11" s="318">
        <v>360</v>
      </c>
      <c r="AR11" s="319" t="s">
        <v>515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1" t="s">
        <v>516</v>
      </c>
      <c r="AL12" s="1192"/>
      <c r="AM12" s="1192"/>
      <c r="AN12" s="1193"/>
      <c r="AO12" s="317" t="s">
        <v>515</v>
      </c>
      <c r="AP12" s="317" t="s">
        <v>515</v>
      </c>
      <c r="AQ12" s="318">
        <v>18</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1" t="s">
        <v>517</v>
      </c>
      <c r="AL13" s="1192"/>
      <c r="AM13" s="1192"/>
      <c r="AN13" s="1193"/>
      <c r="AO13" s="317" t="s">
        <v>515</v>
      </c>
      <c r="AP13" s="317" t="s">
        <v>515</v>
      </c>
      <c r="AQ13" s="318">
        <v>2539</v>
      </c>
      <c r="AR13" s="319" t="s">
        <v>515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1" t="s">
        <v>518</v>
      </c>
      <c r="AL14" s="1192"/>
      <c r="AM14" s="1192"/>
      <c r="AN14" s="1193"/>
      <c r="AO14" s="317">
        <v>55682</v>
      </c>
      <c r="AP14" s="317">
        <v>1665</v>
      </c>
      <c r="AQ14" s="318">
        <v>1117</v>
      </c>
      <c r="AR14" s="319">
        <v>49.1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4" t="s">
        <v>519</v>
      </c>
      <c r="AL15" s="1195"/>
      <c r="AM15" s="1195"/>
      <c r="AN15" s="1196"/>
      <c r="AO15" s="317">
        <v>-201079</v>
      </c>
      <c r="AP15" s="317">
        <v>-6012</v>
      </c>
      <c r="AQ15" s="318">
        <v>-4412</v>
      </c>
      <c r="AR15" s="319">
        <v>36.299999999999997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4" t="s">
        <v>186</v>
      </c>
      <c r="AL16" s="1195"/>
      <c r="AM16" s="1195"/>
      <c r="AN16" s="1196"/>
      <c r="AO16" s="317">
        <v>2544581</v>
      </c>
      <c r="AP16" s="317">
        <v>76083</v>
      </c>
      <c r="AQ16" s="318">
        <v>71307</v>
      </c>
      <c r="AR16" s="319">
        <v>6.7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7" t="s">
        <v>524</v>
      </c>
      <c r="AL21" s="1198"/>
      <c r="AM21" s="1198"/>
      <c r="AN21" s="1199"/>
      <c r="AO21" s="330">
        <v>7.89</v>
      </c>
      <c r="AP21" s="331">
        <v>6.49</v>
      </c>
      <c r="AQ21" s="332">
        <v>1.4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7" t="s">
        <v>525</v>
      </c>
      <c r="AL22" s="1198"/>
      <c r="AM22" s="1198"/>
      <c r="AN22" s="1199"/>
      <c r="AO22" s="335">
        <v>93.8</v>
      </c>
      <c r="AP22" s="336">
        <v>97.2</v>
      </c>
      <c r="AQ22" s="337">
        <v>-3.4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0"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1"/>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529</v>
      </c>
      <c r="AL32" s="1181"/>
      <c r="AM32" s="1181"/>
      <c r="AN32" s="1182"/>
      <c r="AO32" s="345">
        <v>862800</v>
      </c>
      <c r="AP32" s="345">
        <v>25798</v>
      </c>
      <c r="AQ32" s="346">
        <v>31105</v>
      </c>
      <c r="AR32" s="347">
        <v>-17.100000000000001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530</v>
      </c>
      <c r="AL33" s="1181"/>
      <c r="AM33" s="1181"/>
      <c r="AN33" s="1182"/>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531</v>
      </c>
      <c r="AL34" s="1181"/>
      <c r="AM34" s="1181"/>
      <c r="AN34" s="1182"/>
      <c r="AO34" s="345" t="s">
        <v>515</v>
      </c>
      <c r="AP34" s="345" t="s">
        <v>515</v>
      </c>
      <c r="AQ34" s="346">
        <v>0</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532</v>
      </c>
      <c r="AL35" s="1181"/>
      <c r="AM35" s="1181"/>
      <c r="AN35" s="1182"/>
      <c r="AO35" s="345">
        <v>610629</v>
      </c>
      <c r="AP35" s="345">
        <v>18258</v>
      </c>
      <c r="AQ35" s="346">
        <v>8747</v>
      </c>
      <c r="AR35" s="347">
        <v>108.7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533</v>
      </c>
      <c r="AL36" s="1181"/>
      <c r="AM36" s="1181"/>
      <c r="AN36" s="1182"/>
      <c r="AO36" s="345">
        <v>11639</v>
      </c>
      <c r="AP36" s="345">
        <v>348</v>
      </c>
      <c r="AQ36" s="346">
        <v>2193</v>
      </c>
      <c r="AR36" s="347">
        <v>-84.1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534</v>
      </c>
      <c r="AL37" s="1181"/>
      <c r="AM37" s="1181"/>
      <c r="AN37" s="1182"/>
      <c r="AO37" s="345">
        <v>8</v>
      </c>
      <c r="AP37" s="345">
        <v>0</v>
      </c>
      <c r="AQ37" s="346">
        <v>863</v>
      </c>
      <c r="AR37" s="347">
        <v>-100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7" t="s">
        <v>535</v>
      </c>
      <c r="AL38" s="1178"/>
      <c r="AM38" s="1178"/>
      <c r="AN38" s="1179"/>
      <c r="AO38" s="348">
        <v>67</v>
      </c>
      <c r="AP38" s="348">
        <v>2</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7" t="s">
        <v>536</v>
      </c>
      <c r="AL39" s="1178"/>
      <c r="AM39" s="1178"/>
      <c r="AN39" s="1179"/>
      <c r="AO39" s="345">
        <v>-236133</v>
      </c>
      <c r="AP39" s="345">
        <v>-7060</v>
      </c>
      <c r="AQ39" s="346">
        <v>-3092</v>
      </c>
      <c r="AR39" s="347">
        <v>128.30000000000001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537</v>
      </c>
      <c r="AL40" s="1181"/>
      <c r="AM40" s="1181"/>
      <c r="AN40" s="1182"/>
      <c r="AO40" s="345">
        <v>-882837</v>
      </c>
      <c r="AP40" s="345">
        <v>-26397</v>
      </c>
      <c r="AQ40" s="346">
        <v>-27116</v>
      </c>
      <c r="AR40" s="347">
        <v>-2.7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3" t="s">
        <v>300</v>
      </c>
      <c r="AL41" s="1184"/>
      <c r="AM41" s="1184"/>
      <c r="AN41" s="1185"/>
      <c r="AO41" s="345">
        <v>366173</v>
      </c>
      <c r="AP41" s="345">
        <v>10949</v>
      </c>
      <c r="AQ41" s="346">
        <v>12702</v>
      </c>
      <c r="AR41" s="347">
        <v>-13.8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6" t="s">
        <v>507</v>
      </c>
      <c r="AN49" s="1188" t="s">
        <v>541</v>
      </c>
      <c r="AO49" s="1189"/>
      <c r="AP49" s="1189"/>
      <c r="AQ49" s="1189"/>
      <c r="AR49" s="119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7"/>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5588609</v>
      </c>
      <c r="AN51" s="367">
        <v>164245</v>
      </c>
      <c r="AO51" s="368">
        <v>-7</v>
      </c>
      <c r="AP51" s="369">
        <v>47738</v>
      </c>
      <c r="AQ51" s="370">
        <v>-16.100000000000001</v>
      </c>
      <c r="AR51" s="371">
        <v>9.1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1186645</v>
      </c>
      <c r="AN52" s="375">
        <v>34875</v>
      </c>
      <c r="AO52" s="376">
        <v>-5.7</v>
      </c>
      <c r="AP52" s="377">
        <v>24937</v>
      </c>
      <c r="AQ52" s="378">
        <v>-23.4</v>
      </c>
      <c r="AR52" s="379">
        <v>17.7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3730119</v>
      </c>
      <c r="AN53" s="367">
        <v>110248</v>
      </c>
      <c r="AO53" s="368">
        <v>-32.9</v>
      </c>
      <c r="AP53" s="369">
        <v>52191</v>
      </c>
      <c r="AQ53" s="370">
        <v>9.3000000000000007</v>
      </c>
      <c r="AR53" s="371">
        <v>-42.2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1334943</v>
      </c>
      <c r="AN54" s="375">
        <v>39456</v>
      </c>
      <c r="AO54" s="376">
        <v>13.1</v>
      </c>
      <c r="AP54" s="377">
        <v>24843</v>
      </c>
      <c r="AQ54" s="378">
        <v>-0.4</v>
      </c>
      <c r="AR54" s="379">
        <v>13.5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5810530</v>
      </c>
      <c r="AN55" s="367">
        <v>172552</v>
      </c>
      <c r="AO55" s="368">
        <v>56.5</v>
      </c>
      <c r="AP55" s="369">
        <v>47387</v>
      </c>
      <c r="AQ55" s="370">
        <v>-9.1999999999999993</v>
      </c>
      <c r="AR55" s="371">
        <v>65.7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2285945</v>
      </c>
      <c r="AN56" s="375">
        <v>67885</v>
      </c>
      <c r="AO56" s="376">
        <v>72.099999999999994</v>
      </c>
      <c r="AP56" s="377">
        <v>24928</v>
      </c>
      <c r="AQ56" s="378">
        <v>0.3</v>
      </c>
      <c r="AR56" s="379">
        <v>71.8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6169801</v>
      </c>
      <c r="AN57" s="367">
        <v>183751</v>
      </c>
      <c r="AO57" s="368">
        <v>6.5</v>
      </c>
      <c r="AP57" s="369">
        <v>51264</v>
      </c>
      <c r="AQ57" s="370">
        <v>8.1999999999999993</v>
      </c>
      <c r="AR57" s="371">
        <v>-1.7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3111024</v>
      </c>
      <c r="AN58" s="375">
        <v>92653</v>
      </c>
      <c r="AO58" s="376">
        <v>36.5</v>
      </c>
      <c r="AP58" s="377">
        <v>26040</v>
      </c>
      <c r="AQ58" s="378">
        <v>4.5</v>
      </c>
      <c r="AR58" s="379">
        <v>32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2525629</v>
      </c>
      <c r="AN59" s="367">
        <v>75516</v>
      </c>
      <c r="AO59" s="368">
        <v>-58.9</v>
      </c>
      <c r="AP59" s="369">
        <v>52068</v>
      </c>
      <c r="AQ59" s="370">
        <v>1.6</v>
      </c>
      <c r="AR59" s="371">
        <v>-60.5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732438</v>
      </c>
      <c r="AN60" s="375">
        <v>21900</v>
      </c>
      <c r="AO60" s="376">
        <v>-76.400000000000006</v>
      </c>
      <c r="AP60" s="377">
        <v>26936</v>
      </c>
      <c r="AQ60" s="378">
        <v>3.4</v>
      </c>
      <c r="AR60" s="379">
        <v>-79.8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4764938</v>
      </c>
      <c r="AN61" s="382">
        <v>141262</v>
      </c>
      <c r="AO61" s="383">
        <v>-7.2</v>
      </c>
      <c r="AP61" s="384">
        <v>50130</v>
      </c>
      <c r="AQ61" s="385">
        <v>-1.2</v>
      </c>
      <c r="AR61" s="371">
        <v>-6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1730199</v>
      </c>
      <c r="AN62" s="375">
        <v>51354</v>
      </c>
      <c r="AO62" s="376">
        <v>7.9</v>
      </c>
      <c r="AP62" s="377">
        <v>25537</v>
      </c>
      <c r="AQ62" s="378">
        <v>-3.1</v>
      </c>
      <c r="AR62" s="379">
        <v>11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5vFo3pNj79Xgr0mNe/7qZX+hUU+oKEZTwVFoebgb6XMgnX7TnlluJfF6Lx3RfjUQ4P/ry3NnHowk/MHIEcSGg==" saltValue="JUSkFw63zumDRDN/VhCby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1" spans="125:125" ht="13.5" hidden="1" customHeight="1" x14ac:dyDescent="0.15">
      <c r="DU121" s="292"/>
    </row>
  </sheetData>
  <sheetProtection algorithmName="SHA-512" hashValue="FOsM7nYFU/ISgZeEvFoIJbCg9YP1ygGqyd5/8SWg8cvEnzkafRKhCjdg2N8UP8TJs2jjoVY2Zf8+SiCqluUySw==" saltValue="nIilDs7cWydT33N8HPhcc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WRu79d6eG3GCFi3+Bt/Sg01Ugb4GYWuj6Gvv6CCH0WjJI9zOmn+lexWkgiO4tJztHoQtFjDnrpqV62JpLq/cKw==" saltValue="19Pol+/Y4Y0Lhv11uxt75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A2" sqref="A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2" t="s">
        <v>3</v>
      </c>
      <c r="D47" s="1202"/>
      <c r="E47" s="1203"/>
      <c r="F47" s="11">
        <v>52.79</v>
      </c>
      <c r="G47" s="12">
        <v>48.34</v>
      </c>
      <c r="H47" s="12">
        <v>18.48</v>
      </c>
      <c r="I47" s="12">
        <v>17.329999999999998</v>
      </c>
      <c r="J47" s="13">
        <v>21.78</v>
      </c>
    </row>
    <row r="48" spans="2:10" ht="57.75" customHeight="1" x14ac:dyDescent="0.15">
      <c r="B48" s="14"/>
      <c r="C48" s="1204" t="s">
        <v>4</v>
      </c>
      <c r="D48" s="1204"/>
      <c r="E48" s="1205"/>
      <c r="F48" s="15">
        <v>29.57</v>
      </c>
      <c r="G48" s="16">
        <v>7.98</v>
      </c>
      <c r="H48" s="16">
        <v>9.68</v>
      </c>
      <c r="I48" s="16">
        <v>6.65</v>
      </c>
      <c r="J48" s="17">
        <v>6.23</v>
      </c>
    </row>
    <row r="49" spans="2:10" ht="57.75" customHeight="1" thickBot="1" x14ac:dyDescent="0.2">
      <c r="B49" s="18"/>
      <c r="C49" s="1206" t="s">
        <v>5</v>
      </c>
      <c r="D49" s="1206"/>
      <c r="E49" s="1207"/>
      <c r="F49" s="19" t="s">
        <v>562</v>
      </c>
      <c r="G49" s="20" t="s">
        <v>563</v>
      </c>
      <c r="H49" s="20" t="s">
        <v>564</v>
      </c>
      <c r="I49" s="20" t="s">
        <v>565</v>
      </c>
      <c r="J49" s="21" t="s">
        <v>566</v>
      </c>
    </row>
    <row r="50" spans="2:10" ht="13.5" customHeight="1" x14ac:dyDescent="0.15"/>
  </sheetData>
  <sheetProtection algorithmName="SHA-512" hashValue="gm2A8X4EehmVKvg1wJ09VmqdNNGoyHwnXSLfjUiayI0j6g0w7f42TM6uEF51oRQy/hVrb8obtdjSgA0G/i9OOw==" saltValue="08aXXpP4vlV/Xo06s3H/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B2" sqref="B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4" t="s">
        <v>567</v>
      </c>
      <c r="D34" s="1214"/>
      <c r="E34" s="1215"/>
      <c r="F34" s="32">
        <v>5.45</v>
      </c>
      <c r="G34" s="33">
        <v>10.63</v>
      </c>
      <c r="H34" s="33">
        <v>10.01</v>
      </c>
      <c r="I34" s="33">
        <v>15.53</v>
      </c>
      <c r="J34" s="34">
        <v>22.07</v>
      </c>
      <c r="K34" s="22"/>
      <c r="L34" s="22"/>
      <c r="M34" s="22"/>
      <c r="N34" s="22"/>
      <c r="O34" s="22"/>
      <c r="P34" s="22"/>
    </row>
    <row r="35" spans="1:16" ht="39" customHeight="1" x14ac:dyDescent="0.15">
      <c r="A35" s="22"/>
      <c r="B35" s="35"/>
      <c r="C35" s="1208" t="s">
        <v>568</v>
      </c>
      <c r="D35" s="1209"/>
      <c r="E35" s="1210"/>
      <c r="F35" s="36">
        <v>11.94</v>
      </c>
      <c r="G35" s="37">
        <v>12.22</v>
      </c>
      <c r="H35" s="37">
        <v>12.18</v>
      </c>
      <c r="I35" s="37">
        <v>13.13</v>
      </c>
      <c r="J35" s="38">
        <v>13.99</v>
      </c>
      <c r="K35" s="22"/>
      <c r="L35" s="22"/>
      <c r="M35" s="22"/>
      <c r="N35" s="22"/>
      <c r="O35" s="22"/>
      <c r="P35" s="22"/>
    </row>
    <row r="36" spans="1:16" ht="39" customHeight="1" x14ac:dyDescent="0.15">
      <c r="A36" s="22"/>
      <c r="B36" s="35"/>
      <c r="C36" s="1208" t="s">
        <v>569</v>
      </c>
      <c r="D36" s="1209"/>
      <c r="E36" s="1210"/>
      <c r="F36" s="36">
        <v>29.56</v>
      </c>
      <c r="G36" s="37">
        <v>7.97</v>
      </c>
      <c r="H36" s="37">
        <v>9.66</v>
      </c>
      <c r="I36" s="37">
        <v>6.64</v>
      </c>
      <c r="J36" s="38">
        <v>6.22</v>
      </c>
      <c r="K36" s="22"/>
      <c r="L36" s="22"/>
      <c r="M36" s="22"/>
      <c r="N36" s="22"/>
      <c r="O36" s="22"/>
      <c r="P36" s="22"/>
    </row>
    <row r="37" spans="1:16" ht="39" customHeight="1" x14ac:dyDescent="0.15">
      <c r="A37" s="22"/>
      <c r="B37" s="35"/>
      <c r="C37" s="1208" t="s">
        <v>570</v>
      </c>
      <c r="D37" s="1209"/>
      <c r="E37" s="1210"/>
      <c r="F37" s="36">
        <v>3.24</v>
      </c>
      <c r="G37" s="37">
        <v>2.86</v>
      </c>
      <c r="H37" s="37">
        <v>0.4</v>
      </c>
      <c r="I37" s="37">
        <v>0.49</v>
      </c>
      <c r="J37" s="38">
        <v>0.91</v>
      </c>
      <c r="K37" s="22"/>
      <c r="L37" s="22"/>
      <c r="M37" s="22"/>
      <c r="N37" s="22"/>
      <c r="O37" s="22"/>
      <c r="P37" s="22"/>
    </row>
    <row r="38" spans="1:16" ht="39" customHeight="1" x14ac:dyDescent="0.15">
      <c r="A38" s="22"/>
      <c r="B38" s="35"/>
      <c r="C38" s="1208" t="s">
        <v>571</v>
      </c>
      <c r="D38" s="1209"/>
      <c r="E38" s="1210"/>
      <c r="F38" s="36" t="s">
        <v>515</v>
      </c>
      <c r="G38" s="37" t="s">
        <v>515</v>
      </c>
      <c r="H38" s="37" t="s">
        <v>515</v>
      </c>
      <c r="I38" s="37" t="s">
        <v>515</v>
      </c>
      <c r="J38" s="38">
        <v>0.51</v>
      </c>
      <c r="K38" s="22"/>
      <c r="L38" s="22"/>
      <c r="M38" s="22"/>
      <c r="N38" s="22"/>
      <c r="O38" s="22"/>
      <c r="P38" s="22"/>
    </row>
    <row r="39" spans="1:16" ht="39" customHeight="1" x14ac:dyDescent="0.15">
      <c r="A39" s="22"/>
      <c r="B39" s="35"/>
      <c r="C39" s="1208" t="s">
        <v>572</v>
      </c>
      <c r="D39" s="1209"/>
      <c r="E39" s="1210"/>
      <c r="F39" s="36">
        <v>0.94</v>
      </c>
      <c r="G39" s="37">
        <v>0.5</v>
      </c>
      <c r="H39" s="37">
        <v>0.6</v>
      </c>
      <c r="I39" s="37">
        <v>0.38</v>
      </c>
      <c r="J39" s="38">
        <v>0.05</v>
      </c>
      <c r="K39" s="22"/>
      <c r="L39" s="22"/>
      <c r="M39" s="22"/>
      <c r="N39" s="22"/>
      <c r="O39" s="22"/>
      <c r="P39" s="22"/>
    </row>
    <row r="40" spans="1:16" ht="39" customHeight="1" x14ac:dyDescent="0.15">
      <c r="A40" s="22"/>
      <c r="B40" s="35"/>
      <c r="C40" s="1208" t="s">
        <v>573</v>
      </c>
      <c r="D40" s="1209"/>
      <c r="E40" s="1210"/>
      <c r="F40" s="36">
        <v>0</v>
      </c>
      <c r="G40" s="37">
        <v>0.01</v>
      </c>
      <c r="H40" s="37">
        <v>0</v>
      </c>
      <c r="I40" s="37">
        <v>0.04</v>
      </c>
      <c r="J40" s="38">
        <v>0.02</v>
      </c>
      <c r="K40" s="22"/>
      <c r="L40" s="22"/>
      <c r="M40" s="22"/>
      <c r="N40" s="22"/>
      <c r="O40" s="22"/>
      <c r="P40" s="22"/>
    </row>
    <row r="41" spans="1:16" ht="39" customHeight="1" x14ac:dyDescent="0.15">
      <c r="A41" s="22"/>
      <c r="B41" s="35"/>
      <c r="C41" s="1208" t="s">
        <v>574</v>
      </c>
      <c r="D41" s="1209"/>
      <c r="E41" s="1210"/>
      <c r="F41" s="36">
        <v>0</v>
      </c>
      <c r="G41" s="37">
        <v>0</v>
      </c>
      <c r="H41" s="37">
        <v>0.02</v>
      </c>
      <c r="I41" s="37">
        <v>0</v>
      </c>
      <c r="J41" s="38">
        <v>0.01</v>
      </c>
      <c r="K41" s="22"/>
      <c r="L41" s="22"/>
      <c r="M41" s="22"/>
      <c r="N41" s="22"/>
      <c r="O41" s="22"/>
      <c r="P41" s="22"/>
    </row>
    <row r="42" spans="1:16" ht="39" customHeight="1" x14ac:dyDescent="0.15">
      <c r="A42" s="22"/>
      <c r="B42" s="39"/>
      <c r="C42" s="1208" t="s">
        <v>575</v>
      </c>
      <c r="D42" s="1209"/>
      <c r="E42" s="1210"/>
      <c r="F42" s="36" t="s">
        <v>515</v>
      </c>
      <c r="G42" s="37" t="s">
        <v>515</v>
      </c>
      <c r="H42" s="37" t="s">
        <v>515</v>
      </c>
      <c r="I42" s="37" t="s">
        <v>515</v>
      </c>
      <c r="J42" s="38" t="s">
        <v>515</v>
      </c>
      <c r="K42" s="22"/>
      <c r="L42" s="22"/>
      <c r="M42" s="22"/>
      <c r="N42" s="22"/>
      <c r="O42" s="22"/>
      <c r="P42" s="22"/>
    </row>
    <row r="43" spans="1:16" ht="39" customHeight="1" thickBot="1" x14ac:dyDescent="0.2">
      <c r="A43" s="22"/>
      <c r="B43" s="40"/>
      <c r="C43" s="1211" t="s">
        <v>576</v>
      </c>
      <c r="D43" s="1212"/>
      <c r="E43" s="1213"/>
      <c r="F43" s="41">
        <v>1.28</v>
      </c>
      <c r="G43" s="42">
        <v>0.74</v>
      </c>
      <c r="H43" s="42">
        <v>0.51</v>
      </c>
      <c r="I43" s="42">
        <v>1.07</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KMX9Y/DpBtRjdEtEPkx20/qM8IaCybMfP26WK7ovKhFEA93mGBsCH7obN9bTJUyiyKmIZBxXSSexsexQSBIlw==" saltValue="QgH3PKKIxETexvH/JOgq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election activeCell="F44" sqref="F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831</v>
      </c>
      <c r="L45" s="60">
        <v>829</v>
      </c>
      <c r="M45" s="60">
        <v>867</v>
      </c>
      <c r="N45" s="60">
        <v>871</v>
      </c>
      <c r="O45" s="61">
        <v>863</v>
      </c>
      <c r="P45" s="48"/>
      <c r="Q45" s="48"/>
      <c r="R45" s="48"/>
      <c r="S45" s="48"/>
      <c r="T45" s="48"/>
      <c r="U45" s="48"/>
    </row>
    <row r="46" spans="1:21" ht="30.75" customHeight="1" x14ac:dyDescent="0.15">
      <c r="A46" s="48"/>
      <c r="B46" s="1236"/>
      <c r="C46" s="1237"/>
      <c r="D46" s="62"/>
      <c r="E46" s="1218" t="s">
        <v>13</v>
      </c>
      <c r="F46" s="1218"/>
      <c r="G46" s="1218"/>
      <c r="H46" s="1218"/>
      <c r="I46" s="1218"/>
      <c r="J46" s="1219"/>
      <c r="K46" s="63" t="s">
        <v>515</v>
      </c>
      <c r="L46" s="64" t="s">
        <v>515</v>
      </c>
      <c r="M46" s="64" t="s">
        <v>515</v>
      </c>
      <c r="N46" s="64" t="s">
        <v>515</v>
      </c>
      <c r="O46" s="65" t="s">
        <v>515</v>
      </c>
      <c r="P46" s="48"/>
      <c r="Q46" s="48"/>
      <c r="R46" s="48"/>
      <c r="S46" s="48"/>
      <c r="T46" s="48"/>
      <c r="U46" s="48"/>
    </row>
    <row r="47" spans="1:21" ht="30.75" customHeight="1" x14ac:dyDescent="0.15">
      <c r="A47" s="48"/>
      <c r="B47" s="1236"/>
      <c r="C47" s="1237"/>
      <c r="D47" s="62"/>
      <c r="E47" s="1218" t="s">
        <v>14</v>
      </c>
      <c r="F47" s="1218"/>
      <c r="G47" s="1218"/>
      <c r="H47" s="1218"/>
      <c r="I47" s="1218"/>
      <c r="J47" s="1219"/>
      <c r="K47" s="63" t="s">
        <v>515</v>
      </c>
      <c r="L47" s="64" t="s">
        <v>515</v>
      </c>
      <c r="M47" s="64" t="s">
        <v>515</v>
      </c>
      <c r="N47" s="64" t="s">
        <v>515</v>
      </c>
      <c r="O47" s="65" t="s">
        <v>515</v>
      </c>
      <c r="P47" s="48"/>
      <c r="Q47" s="48"/>
      <c r="R47" s="48"/>
      <c r="S47" s="48"/>
      <c r="T47" s="48"/>
      <c r="U47" s="48"/>
    </row>
    <row r="48" spans="1:21" ht="30.75" customHeight="1" x14ac:dyDescent="0.15">
      <c r="A48" s="48"/>
      <c r="B48" s="1236"/>
      <c r="C48" s="1237"/>
      <c r="D48" s="62"/>
      <c r="E48" s="1218" t="s">
        <v>15</v>
      </c>
      <c r="F48" s="1218"/>
      <c r="G48" s="1218"/>
      <c r="H48" s="1218"/>
      <c r="I48" s="1218"/>
      <c r="J48" s="1219"/>
      <c r="K48" s="63">
        <v>579</v>
      </c>
      <c r="L48" s="64">
        <v>601</v>
      </c>
      <c r="M48" s="64">
        <v>540</v>
      </c>
      <c r="N48" s="64">
        <v>598</v>
      </c>
      <c r="O48" s="65">
        <v>611</v>
      </c>
      <c r="P48" s="48"/>
      <c r="Q48" s="48"/>
      <c r="R48" s="48"/>
      <c r="S48" s="48"/>
      <c r="T48" s="48"/>
      <c r="U48" s="48"/>
    </row>
    <row r="49" spans="1:21" ht="30.75" customHeight="1" x14ac:dyDescent="0.15">
      <c r="A49" s="48"/>
      <c r="B49" s="1236"/>
      <c r="C49" s="1237"/>
      <c r="D49" s="62"/>
      <c r="E49" s="1218" t="s">
        <v>16</v>
      </c>
      <c r="F49" s="1218"/>
      <c r="G49" s="1218"/>
      <c r="H49" s="1218"/>
      <c r="I49" s="1218"/>
      <c r="J49" s="1219"/>
      <c r="K49" s="63">
        <v>6</v>
      </c>
      <c r="L49" s="64">
        <v>9</v>
      </c>
      <c r="M49" s="64">
        <v>15</v>
      </c>
      <c r="N49" s="64">
        <v>12</v>
      </c>
      <c r="O49" s="65">
        <v>12</v>
      </c>
      <c r="P49" s="48"/>
      <c r="Q49" s="48"/>
      <c r="R49" s="48"/>
      <c r="S49" s="48"/>
      <c r="T49" s="48"/>
      <c r="U49" s="48"/>
    </row>
    <row r="50" spans="1:21" ht="30.75" customHeight="1" x14ac:dyDescent="0.15">
      <c r="A50" s="48"/>
      <c r="B50" s="1236"/>
      <c r="C50" s="1237"/>
      <c r="D50" s="62"/>
      <c r="E50" s="1218" t="s">
        <v>17</v>
      </c>
      <c r="F50" s="1218"/>
      <c r="G50" s="1218"/>
      <c r="H50" s="1218"/>
      <c r="I50" s="1218"/>
      <c r="J50" s="1219"/>
      <c r="K50" s="63">
        <v>8</v>
      </c>
      <c r="L50" s="64">
        <v>8</v>
      </c>
      <c r="M50" s="64" t="s">
        <v>515</v>
      </c>
      <c r="N50" s="64" t="s">
        <v>515</v>
      </c>
      <c r="O50" s="65">
        <v>0</v>
      </c>
      <c r="P50" s="48"/>
      <c r="Q50" s="48"/>
      <c r="R50" s="48"/>
      <c r="S50" s="48"/>
      <c r="T50" s="48"/>
      <c r="U50" s="48"/>
    </row>
    <row r="51" spans="1:21" ht="30.75" customHeight="1" x14ac:dyDescent="0.15">
      <c r="A51" s="48"/>
      <c r="B51" s="1238"/>
      <c r="C51" s="1239"/>
      <c r="D51" s="66"/>
      <c r="E51" s="1218" t="s">
        <v>18</v>
      </c>
      <c r="F51" s="1218"/>
      <c r="G51" s="1218"/>
      <c r="H51" s="1218"/>
      <c r="I51" s="1218"/>
      <c r="J51" s="1219"/>
      <c r="K51" s="63" t="s">
        <v>515</v>
      </c>
      <c r="L51" s="64" t="s">
        <v>515</v>
      </c>
      <c r="M51" s="64" t="s">
        <v>515</v>
      </c>
      <c r="N51" s="64" t="s">
        <v>515</v>
      </c>
      <c r="O51" s="65">
        <v>0</v>
      </c>
      <c r="P51" s="48"/>
      <c r="Q51" s="48"/>
      <c r="R51" s="48"/>
      <c r="S51" s="48"/>
      <c r="T51" s="48"/>
      <c r="U51" s="48"/>
    </row>
    <row r="52" spans="1:21" ht="30.75" customHeight="1" x14ac:dyDescent="0.15">
      <c r="A52" s="48"/>
      <c r="B52" s="1216" t="s">
        <v>19</v>
      </c>
      <c r="C52" s="1217"/>
      <c r="D52" s="66"/>
      <c r="E52" s="1218" t="s">
        <v>20</v>
      </c>
      <c r="F52" s="1218"/>
      <c r="G52" s="1218"/>
      <c r="H52" s="1218"/>
      <c r="I52" s="1218"/>
      <c r="J52" s="1219"/>
      <c r="K52" s="63">
        <v>1077</v>
      </c>
      <c r="L52" s="64">
        <v>1130</v>
      </c>
      <c r="M52" s="64">
        <v>1165</v>
      </c>
      <c r="N52" s="64">
        <v>1149</v>
      </c>
      <c r="O52" s="65">
        <v>1119</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347</v>
      </c>
      <c r="L53" s="69">
        <v>317</v>
      </c>
      <c r="M53" s="69">
        <v>257</v>
      </c>
      <c r="N53" s="69">
        <v>332</v>
      </c>
      <c r="O53" s="70">
        <v>367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4" t="s">
        <v>25</v>
      </c>
      <c r="C57" s="1225"/>
      <c r="D57" s="1228" t="s">
        <v>26</v>
      </c>
      <c r="E57" s="1229"/>
      <c r="F57" s="1229"/>
      <c r="G57" s="1229"/>
      <c r="H57" s="1229"/>
      <c r="I57" s="1229"/>
      <c r="J57" s="1230"/>
      <c r="K57" s="83" t="s">
        <v>596</v>
      </c>
      <c r="L57" s="84" t="s">
        <v>515</v>
      </c>
      <c r="M57" s="84" t="s">
        <v>515</v>
      </c>
      <c r="N57" s="84" t="s">
        <v>515</v>
      </c>
      <c r="O57" s="85" t="s">
        <v>515</v>
      </c>
    </row>
    <row r="58" spans="1:21" ht="31.5" customHeight="1" thickBot="1" x14ac:dyDescent="0.2">
      <c r="B58" s="1226"/>
      <c r="C58" s="1227"/>
      <c r="D58" s="1231" t="s">
        <v>27</v>
      </c>
      <c r="E58" s="1232"/>
      <c r="F58" s="1232"/>
      <c r="G58" s="1232"/>
      <c r="H58" s="1232"/>
      <c r="I58" s="1232"/>
      <c r="J58" s="1233"/>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uK8cOB4dNLg/4yFzM6ATjYWrs5n/tjMRETuAxtH3diFp3OM/uZoKAucagvwB59kHZ/oFvMrOFVGY4zSbfwRnw==" saltValue="OvelHpbA/+o4RKo/6Xq/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election activeCell="L44" sqref="L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4" t="s">
        <v>30</v>
      </c>
      <c r="C41" s="1255"/>
      <c r="D41" s="102"/>
      <c r="E41" s="1256" t="s">
        <v>31</v>
      </c>
      <c r="F41" s="1256"/>
      <c r="G41" s="1256"/>
      <c r="H41" s="1257"/>
      <c r="I41" s="103">
        <v>10178</v>
      </c>
      <c r="J41" s="104">
        <v>9931</v>
      </c>
      <c r="K41" s="104">
        <v>9895</v>
      </c>
      <c r="L41" s="104">
        <v>10556</v>
      </c>
      <c r="M41" s="105">
        <v>10592</v>
      </c>
    </row>
    <row r="42" spans="2:13" ht="27.75" customHeight="1" x14ac:dyDescent="0.15">
      <c r="B42" s="1244"/>
      <c r="C42" s="1245"/>
      <c r="D42" s="106"/>
      <c r="E42" s="1248" t="s">
        <v>32</v>
      </c>
      <c r="F42" s="1248"/>
      <c r="G42" s="1248"/>
      <c r="H42" s="1249"/>
      <c r="I42" s="107">
        <v>8</v>
      </c>
      <c r="J42" s="108">
        <v>0</v>
      </c>
      <c r="K42" s="108">
        <v>0</v>
      </c>
      <c r="L42" s="108">
        <v>0</v>
      </c>
      <c r="M42" s="109" t="s">
        <v>515</v>
      </c>
    </row>
    <row r="43" spans="2:13" ht="27.75" customHeight="1" x14ac:dyDescent="0.15">
      <c r="B43" s="1244"/>
      <c r="C43" s="1245"/>
      <c r="D43" s="106"/>
      <c r="E43" s="1248" t="s">
        <v>33</v>
      </c>
      <c r="F43" s="1248"/>
      <c r="G43" s="1248"/>
      <c r="H43" s="1249"/>
      <c r="I43" s="107">
        <v>6230</v>
      </c>
      <c r="J43" s="108">
        <v>6367</v>
      </c>
      <c r="K43" s="108">
        <v>6147</v>
      </c>
      <c r="L43" s="108">
        <v>6079</v>
      </c>
      <c r="M43" s="109">
        <v>5978</v>
      </c>
    </row>
    <row r="44" spans="2:13" ht="27.75" customHeight="1" x14ac:dyDescent="0.15">
      <c r="B44" s="1244"/>
      <c r="C44" s="1245"/>
      <c r="D44" s="106"/>
      <c r="E44" s="1248" t="s">
        <v>34</v>
      </c>
      <c r="F44" s="1248"/>
      <c r="G44" s="1248"/>
      <c r="H44" s="1249"/>
      <c r="I44" s="107">
        <v>112</v>
      </c>
      <c r="J44" s="108">
        <v>125</v>
      </c>
      <c r="K44" s="108">
        <v>115</v>
      </c>
      <c r="L44" s="108">
        <v>318</v>
      </c>
      <c r="M44" s="109">
        <v>368</v>
      </c>
    </row>
    <row r="45" spans="2:13" ht="27.75" customHeight="1" x14ac:dyDescent="0.15">
      <c r="B45" s="1244"/>
      <c r="C45" s="1245"/>
      <c r="D45" s="106"/>
      <c r="E45" s="1248" t="s">
        <v>35</v>
      </c>
      <c r="F45" s="1248"/>
      <c r="G45" s="1248"/>
      <c r="H45" s="1249"/>
      <c r="I45" s="107">
        <v>1504</v>
      </c>
      <c r="J45" s="108">
        <v>1458</v>
      </c>
      <c r="K45" s="108">
        <v>1378</v>
      </c>
      <c r="L45" s="108">
        <v>1299</v>
      </c>
      <c r="M45" s="109">
        <v>1191</v>
      </c>
    </row>
    <row r="46" spans="2:13" ht="27.75" customHeight="1" x14ac:dyDescent="0.15">
      <c r="B46" s="1244"/>
      <c r="C46" s="1245"/>
      <c r="D46" s="110"/>
      <c r="E46" s="1248" t="s">
        <v>36</v>
      </c>
      <c r="F46" s="1248"/>
      <c r="G46" s="1248"/>
      <c r="H46" s="1249"/>
      <c r="I46" s="107" t="s">
        <v>515</v>
      </c>
      <c r="J46" s="108" t="s">
        <v>515</v>
      </c>
      <c r="K46" s="108" t="s">
        <v>515</v>
      </c>
      <c r="L46" s="108">
        <v>2</v>
      </c>
      <c r="M46" s="109">
        <v>4</v>
      </c>
    </row>
    <row r="47" spans="2:13" ht="27.75" customHeight="1" x14ac:dyDescent="0.15">
      <c r="B47" s="1244"/>
      <c r="C47" s="1245"/>
      <c r="D47" s="111"/>
      <c r="E47" s="1258" t="s">
        <v>37</v>
      </c>
      <c r="F47" s="1259"/>
      <c r="G47" s="1259"/>
      <c r="H47" s="1260"/>
      <c r="I47" s="107" t="s">
        <v>515</v>
      </c>
      <c r="J47" s="108" t="s">
        <v>515</v>
      </c>
      <c r="K47" s="108" t="s">
        <v>515</v>
      </c>
      <c r="L47" s="108" t="s">
        <v>515</v>
      </c>
      <c r="M47" s="109" t="s">
        <v>515</v>
      </c>
    </row>
    <row r="48" spans="2:13" ht="27.75" customHeight="1" x14ac:dyDescent="0.15">
      <c r="B48" s="1244"/>
      <c r="C48" s="1245"/>
      <c r="D48" s="106"/>
      <c r="E48" s="1248" t="s">
        <v>38</v>
      </c>
      <c r="F48" s="1248"/>
      <c r="G48" s="1248"/>
      <c r="H48" s="1249"/>
      <c r="I48" s="107" t="s">
        <v>515</v>
      </c>
      <c r="J48" s="108" t="s">
        <v>515</v>
      </c>
      <c r="K48" s="108" t="s">
        <v>515</v>
      </c>
      <c r="L48" s="108" t="s">
        <v>515</v>
      </c>
      <c r="M48" s="109" t="s">
        <v>515</v>
      </c>
    </row>
    <row r="49" spans="2:13" ht="27.75" customHeight="1" x14ac:dyDescent="0.15">
      <c r="B49" s="1246"/>
      <c r="C49" s="1247"/>
      <c r="D49" s="106"/>
      <c r="E49" s="1248" t="s">
        <v>39</v>
      </c>
      <c r="F49" s="1248"/>
      <c r="G49" s="1248"/>
      <c r="H49" s="1249"/>
      <c r="I49" s="107" t="s">
        <v>515</v>
      </c>
      <c r="J49" s="108" t="s">
        <v>515</v>
      </c>
      <c r="K49" s="108" t="s">
        <v>515</v>
      </c>
      <c r="L49" s="108" t="s">
        <v>515</v>
      </c>
      <c r="M49" s="109" t="s">
        <v>515</v>
      </c>
    </row>
    <row r="50" spans="2:13" ht="27.75" customHeight="1" x14ac:dyDescent="0.15">
      <c r="B50" s="1242" t="s">
        <v>40</v>
      </c>
      <c r="C50" s="1243"/>
      <c r="D50" s="112"/>
      <c r="E50" s="1248" t="s">
        <v>41</v>
      </c>
      <c r="F50" s="1248"/>
      <c r="G50" s="1248"/>
      <c r="H50" s="1249"/>
      <c r="I50" s="107">
        <v>7326</v>
      </c>
      <c r="J50" s="108">
        <v>7087</v>
      </c>
      <c r="K50" s="108">
        <v>6338</v>
      </c>
      <c r="L50" s="108">
        <v>5670</v>
      </c>
      <c r="M50" s="109">
        <v>6608</v>
      </c>
    </row>
    <row r="51" spans="2:13" ht="27.75" customHeight="1" x14ac:dyDescent="0.15">
      <c r="B51" s="1244"/>
      <c r="C51" s="1245"/>
      <c r="D51" s="106"/>
      <c r="E51" s="1248" t="s">
        <v>42</v>
      </c>
      <c r="F51" s="1248"/>
      <c r="G51" s="1248"/>
      <c r="H51" s="1249"/>
      <c r="I51" s="107">
        <v>2246</v>
      </c>
      <c r="J51" s="108">
        <v>3934</v>
      </c>
      <c r="K51" s="108">
        <v>3858</v>
      </c>
      <c r="L51" s="108">
        <v>3654</v>
      </c>
      <c r="M51" s="109">
        <v>3371</v>
      </c>
    </row>
    <row r="52" spans="2:13" ht="27.75" customHeight="1" x14ac:dyDescent="0.15">
      <c r="B52" s="1246"/>
      <c r="C52" s="1247"/>
      <c r="D52" s="106"/>
      <c r="E52" s="1248" t="s">
        <v>43</v>
      </c>
      <c r="F52" s="1248"/>
      <c r="G52" s="1248"/>
      <c r="H52" s="1249"/>
      <c r="I52" s="107">
        <v>11423</v>
      </c>
      <c r="J52" s="108">
        <v>11270</v>
      </c>
      <c r="K52" s="108">
        <v>11241</v>
      </c>
      <c r="L52" s="108">
        <v>11316</v>
      </c>
      <c r="M52" s="109">
        <v>11148</v>
      </c>
    </row>
    <row r="53" spans="2:13" ht="27.75" customHeight="1" thickBot="1" x14ac:dyDescent="0.2">
      <c r="B53" s="1250" t="s">
        <v>44</v>
      </c>
      <c r="C53" s="1251"/>
      <c r="D53" s="113"/>
      <c r="E53" s="1252" t="s">
        <v>45</v>
      </c>
      <c r="F53" s="1252"/>
      <c r="G53" s="1252"/>
      <c r="H53" s="1253"/>
      <c r="I53" s="114">
        <v>-2964</v>
      </c>
      <c r="J53" s="115">
        <v>-4410</v>
      </c>
      <c r="K53" s="115">
        <v>-3902</v>
      </c>
      <c r="L53" s="115">
        <v>-2385</v>
      </c>
      <c r="M53" s="116">
        <v>-2993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HnRbvRQYx/NWa+0J+BrvxI2ji1kEJxby0Zfy0rTbfCxS8p0+8SSdzrVUeATkxV4VVS3iBJ7vfm7pHXi+qmmgig==" saltValue="FVrH0nbxKZVthRmVIlPq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85" zoomScaleNormal="85"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9" t="s">
        <v>48</v>
      </c>
      <c r="D55" s="1269"/>
      <c r="E55" s="1270"/>
      <c r="F55" s="128">
        <v>1317</v>
      </c>
      <c r="G55" s="128">
        <v>1231</v>
      </c>
      <c r="H55" s="129">
        <v>1628</v>
      </c>
    </row>
    <row r="56" spans="2:8" ht="52.5" customHeight="1" x14ac:dyDescent="0.15">
      <c r="B56" s="130"/>
      <c r="C56" s="1271" t="s">
        <v>49</v>
      </c>
      <c r="D56" s="1271"/>
      <c r="E56" s="1272"/>
      <c r="F56" s="131">
        <v>32</v>
      </c>
      <c r="G56" s="131">
        <v>2</v>
      </c>
      <c r="H56" s="132">
        <v>2</v>
      </c>
    </row>
    <row r="57" spans="2:8" ht="53.25" customHeight="1" x14ac:dyDescent="0.15">
      <c r="B57" s="130"/>
      <c r="C57" s="1273" t="s">
        <v>50</v>
      </c>
      <c r="D57" s="1273"/>
      <c r="E57" s="1274"/>
      <c r="F57" s="133">
        <v>10971</v>
      </c>
      <c r="G57" s="133">
        <v>7755</v>
      </c>
      <c r="H57" s="134">
        <v>4763</v>
      </c>
    </row>
    <row r="58" spans="2:8" ht="45.75" customHeight="1" x14ac:dyDescent="0.15">
      <c r="B58" s="135"/>
      <c r="C58" s="1261" t="s">
        <v>583</v>
      </c>
      <c r="D58" s="1262"/>
      <c r="E58" s="1263"/>
      <c r="F58" s="136">
        <v>1821</v>
      </c>
      <c r="G58" s="136">
        <v>2317</v>
      </c>
      <c r="H58" s="137">
        <v>2802</v>
      </c>
    </row>
    <row r="59" spans="2:8" ht="45.75" customHeight="1" x14ac:dyDescent="0.15">
      <c r="B59" s="135"/>
      <c r="C59" s="1261" t="s">
        <v>584</v>
      </c>
      <c r="D59" s="1262"/>
      <c r="E59" s="1263"/>
      <c r="F59" s="136">
        <v>1651</v>
      </c>
      <c r="G59" s="136">
        <v>1493</v>
      </c>
      <c r="H59" s="137">
        <v>1255</v>
      </c>
    </row>
    <row r="60" spans="2:8" ht="45.75" customHeight="1" x14ac:dyDescent="0.15">
      <c r="B60" s="135"/>
      <c r="C60" s="1261" t="s">
        <v>585</v>
      </c>
      <c r="D60" s="1262"/>
      <c r="E60" s="1263"/>
      <c r="F60" s="136" t="s">
        <v>515</v>
      </c>
      <c r="G60" s="136" t="s">
        <v>515</v>
      </c>
      <c r="H60" s="137">
        <v>329</v>
      </c>
    </row>
    <row r="61" spans="2:8" ht="45.75" customHeight="1" x14ac:dyDescent="0.15">
      <c r="B61" s="135"/>
      <c r="C61" s="1261" t="s">
        <v>586</v>
      </c>
      <c r="D61" s="1262"/>
      <c r="E61" s="1263"/>
      <c r="F61" s="136">
        <v>208</v>
      </c>
      <c r="G61" s="136">
        <v>108</v>
      </c>
      <c r="H61" s="137">
        <v>108</v>
      </c>
    </row>
    <row r="62" spans="2:8" ht="45.75" customHeight="1" thickBot="1" x14ac:dyDescent="0.2">
      <c r="B62" s="138"/>
      <c r="C62" s="1264" t="s">
        <v>587</v>
      </c>
      <c r="D62" s="1265"/>
      <c r="E62" s="1266"/>
      <c r="F62" s="139">
        <v>201</v>
      </c>
      <c r="G62" s="139">
        <v>97</v>
      </c>
      <c r="H62" s="140">
        <v>101</v>
      </c>
    </row>
    <row r="63" spans="2:8" ht="52.5" customHeight="1" thickBot="1" x14ac:dyDescent="0.2">
      <c r="B63" s="141"/>
      <c r="C63" s="1267" t="s">
        <v>51</v>
      </c>
      <c r="D63" s="1267"/>
      <c r="E63" s="1268"/>
      <c r="F63" s="142">
        <v>12320</v>
      </c>
      <c r="G63" s="142">
        <v>8988</v>
      </c>
      <c r="H63" s="143">
        <v>6393</v>
      </c>
    </row>
    <row r="64" spans="2:8" ht="15" customHeight="1" x14ac:dyDescent="0.15"/>
  </sheetData>
  <sheetProtection algorithmName="SHA-512" hashValue="14zGYZGNLoawOAtqYk0iH1hwkU0F0QKkpiwkWSdpTTTcRbqUfZd+uBAvq0Lltyif5WPS8qo9AHpYE6AIvySuEQ==" saltValue="BSug4ErwU7svYJIXxCWz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election activeCell="F76" sqref="F76"/>
    </sheetView>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164245</v>
      </c>
      <c r="E3" s="162"/>
      <c r="F3" s="163">
        <v>47738</v>
      </c>
      <c r="G3" s="164"/>
      <c r="H3" s="165"/>
    </row>
    <row r="4" spans="1:8" x14ac:dyDescent="0.15">
      <c r="A4" s="166"/>
      <c r="B4" s="167"/>
      <c r="C4" s="168"/>
      <c r="D4" s="169">
        <v>34875</v>
      </c>
      <c r="E4" s="170"/>
      <c r="F4" s="171">
        <v>24937</v>
      </c>
      <c r="G4" s="172"/>
      <c r="H4" s="173"/>
    </row>
    <row r="5" spans="1:8" x14ac:dyDescent="0.15">
      <c r="A5" s="154" t="s">
        <v>549</v>
      </c>
      <c r="B5" s="159"/>
      <c r="C5" s="160"/>
      <c r="D5" s="161">
        <v>110248</v>
      </c>
      <c r="E5" s="162"/>
      <c r="F5" s="163">
        <v>52191</v>
      </c>
      <c r="G5" s="164"/>
      <c r="H5" s="165"/>
    </row>
    <row r="6" spans="1:8" x14ac:dyDescent="0.15">
      <c r="A6" s="166"/>
      <c r="B6" s="167"/>
      <c r="C6" s="168"/>
      <c r="D6" s="169">
        <v>39456</v>
      </c>
      <c r="E6" s="170"/>
      <c r="F6" s="171">
        <v>24843</v>
      </c>
      <c r="G6" s="172"/>
      <c r="H6" s="173"/>
    </row>
    <row r="7" spans="1:8" x14ac:dyDescent="0.15">
      <c r="A7" s="154" t="s">
        <v>550</v>
      </c>
      <c r="B7" s="159"/>
      <c r="C7" s="160"/>
      <c r="D7" s="161">
        <v>172552</v>
      </c>
      <c r="E7" s="162"/>
      <c r="F7" s="163">
        <v>47387</v>
      </c>
      <c r="G7" s="164"/>
      <c r="H7" s="165"/>
    </row>
    <row r="8" spans="1:8" x14ac:dyDescent="0.15">
      <c r="A8" s="166"/>
      <c r="B8" s="167"/>
      <c r="C8" s="168"/>
      <c r="D8" s="169">
        <v>67885</v>
      </c>
      <c r="E8" s="170"/>
      <c r="F8" s="171">
        <v>24928</v>
      </c>
      <c r="G8" s="172"/>
      <c r="H8" s="173"/>
    </row>
    <row r="9" spans="1:8" x14ac:dyDescent="0.15">
      <c r="A9" s="154" t="s">
        <v>551</v>
      </c>
      <c r="B9" s="159"/>
      <c r="C9" s="160"/>
      <c r="D9" s="161">
        <v>183751</v>
      </c>
      <c r="E9" s="162"/>
      <c r="F9" s="163">
        <v>51264</v>
      </c>
      <c r="G9" s="164"/>
      <c r="H9" s="165"/>
    </row>
    <row r="10" spans="1:8" x14ac:dyDescent="0.15">
      <c r="A10" s="166"/>
      <c r="B10" s="167"/>
      <c r="C10" s="168"/>
      <c r="D10" s="169">
        <v>92653</v>
      </c>
      <c r="E10" s="170"/>
      <c r="F10" s="171">
        <v>26040</v>
      </c>
      <c r="G10" s="172"/>
      <c r="H10" s="173"/>
    </row>
    <row r="11" spans="1:8" x14ac:dyDescent="0.15">
      <c r="A11" s="154" t="s">
        <v>552</v>
      </c>
      <c r="B11" s="159"/>
      <c r="C11" s="160"/>
      <c r="D11" s="161">
        <v>75516</v>
      </c>
      <c r="E11" s="162"/>
      <c r="F11" s="163">
        <v>52068</v>
      </c>
      <c r="G11" s="164"/>
      <c r="H11" s="165"/>
    </row>
    <row r="12" spans="1:8" x14ac:dyDescent="0.15">
      <c r="A12" s="166"/>
      <c r="B12" s="167"/>
      <c r="C12" s="174"/>
      <c r="D12" s="169">
        <v>21900</v>
      </c>
      <c r="E12" s="170"/>
      <c r="F12" s="171">
        <v>26936</v>
      </c>
      <c r="G12" s="172"/>
      <c r="H12" s="173"/>
    </row>
    <row r="13" spans="1:8" x14ac:dyDescent="0.15">
      <c r="A13" s="154"/>
      <c r="B13" s="159"/>
      <c r="C13" s="175"/>
      <c r="D13" s="176">
        <v>141262</v>
      </c>
      <c r="E13" s="177"/>
      <c r="F13" s="178">
        <v>50130</v>
      </c>
      <c r="G13" s="179"/>
      <c r="H13" s="165"/>
    </row>
    <row r="14" spans="1:8" x14ac:dyDescent="0.15">
      <c r="A14" s="166"/>
      <c r="B14" s="167"/>
      <c r="C14" s="168"/>
      <c r="D14" s="169">
        <v>51354</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29.57</v>
      </c>
      <c r="C19" s="180">
        <f>ROUND(VALUE(SUBSTITUTE(実質収支比率等に係る経年分析!G$48,"▲","-")),2)</f>
        <v>7.98</v>
      </c>
      <c r="D19" s="180">
        <f>ROUND(VALUE(SUBSTITUTE(実質収支比率等に係る経年分析!H$48,"▲","-")),2)</f>
        <v>9.68</v>
      </c>
      <c r="E19" s="180">
        <f>ROUND(VALUE(SUBSTITUTE(実質収支比率等に係る経年分析!I$48,"▲","-")),2)</f>
        <v>6.65</v>
      </c>
      <c r="F19" s="180">
        <f>ROUND(VALUE(SUBSTITUTE(実質収支比率等に係る経年分析!J$48,"▲","-")),2)</f>
        <v>6.23</v>
      </c>
    </row>
    <row r="20" spans="1:11" x14ac:dyDescent="0.15">
      <c r="A20" s="180" t="s">
        <v>55</v>
      </c>
      <c r="B20" s="180">
        <f>ROUND(VALUE(SUBSTITUTE(実質収支比率等に係る経年分析!F$47,"▲","-")),2)</f>
        <v>52.79</v>
      </c>
      <c r="C20" s="180">
        <f>ROUND(VALUE(SUBSTITUTE(実質収支比率等に係る経年分析!G$47,"▲","-")),2)</f>
        <v>48.34</v>
      </c>
      <c r="D20" s="180">
        <f>ROUND(VALUE(SUBSTITUTE(実質収支比率等に係る経年分析!H$47,"▲","-")),2)</f>
        <v>18.48</v>
      </c>
      <c r="E20" s="180">
        <f>ROUND(VALUE(SUBSTITUTE(実質収支比率等に係る経年分析!I$47,"▲","-")),2)</f>
        <v>17.329999999999998</v>
      </c>
      <c r="F20" s="180">
        <f>ROUND(VALUE(SUBSTITUTE(実質収支比率等に係る経年分析!J$47,"▲","-")),2)</f>
        <v>21.78</v>
      </c>
    </row>
    <row r="21" spans="1:11" x14ac:dyDescent="0.15">
      <c r="A21" s="180" t="s">
        <v>56</v>
      </c>
      <c r="B21" s="180">
        <f>IF(ISNUMBER(VALUE(SUBSTITUTE(実質収支比率等に係る経年分析!F$49,"▲","-"))),ROUND(VALUE(SUBSTITUTE(実質収支比率等に係る経年分析!F$49,"▲","-")),2),NA())</f>
        <v>-17.329999999999998</v>
      </c>
      <c r="C21" s="180">
        <f>IF(ISNUMBER(VALUE(SUBSTITUTE(実質収支比率等に係る経年分析!G$49,"▲","-"))),ROUND(VALUE(SUBSTITUTE(実質収支比率等に係る経年分析!G$49,"▲","-")),2),NA())</f>
        <v>-53.66</v>
      </c>
      <c r="D21" s="180">
        <f>IF(ISNUMBER(VALUE(SUBSTITUTE(実質収支比率等に係る経年分析!H$49,"▲","-"))),ROUND(VALUE(SUBSTITUTE(実質収支比率等に係る経年分析!H$49,"▲","-")),2),NA())</f>
        <v>-34.4</v>
      </c>
      <c r="E21" s="180">
        <f>IF(ISNUMBER(VALUE(SUBSTITUTE(実質収支比率等に係る経年分析!I$49,"▲","-"))),ROUND(VALUE(SUBSTITUTE(実質収支比率等に係る経年分析!I$49,"▲","-")),2),NA())</f>
        <v>-13.51</v>
      </c>
      <c r="F21" s="180">
        <f>IF(ISNUMBER(VALUE(SUBSTITUTE(実質収支比率等に係る経年分析!J$49,"▲","-"))),ROUND(VALUE(SUBSTITUTE(実質収支比率等に係る経年分析!J$49,"▲","-")),2),NA())</f>
        <v>-0.54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亘理町奨学資金貸付特別会計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亘理町後期高齢者医療特別会計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亘理町介護保険特別会計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亘理町公共下水道事業会計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15">
      <c r="A33" s="181" t="str">
        <f>IF(連結実質赤字比率に係る赤字・黒字の構成分析!C$37="",NA(),連結実質赤字比率に係る赤字・黒字の構成分析!C$37)</f>
        <v>亘理町国民健康保険特別会計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6.22</v>
      </c>
    </row>
    <row r="35" spans="1:16" x14ac:dyDescent="0.15">
      <c r="A35" s="181" t="str">
        <f>IF(連結実質赤字比率に係る赤字・黒字の構成分析!C$35="",NA(),連結実質赤字比率に係る赤字・黒字の構成分析!C$35)</f>
        <v>亘理町水道事業会計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13.99</v>
      </c>
    </row>
    <row r="36" spans="1:16" x14ac:dyDescent="0.15">
      <c r="A36" s="181" t="str">
        <f>IF(連結実質赤字比率に係る赤字・黒字の構成分析!C$34="",NA(),連結実質赤字比率に係る赤字・黒字の構成分析!C$34)</f>
        <v>亘理町工業用地等造成事業特別会計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22.07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1077</v>
      </c>
      <c r="E42" s="182"/>
      <c r="F42" s="182"/>
      <c r="G42" s="182">
        <f>'実質公債費比率（分子）の構造'!L$52</f>
        <v>1130</v>
      </c>
      <c r="H42" s="182"/>
      <c r="I42" s="182"/>
      <c r="J42" s="182">
        <f>'実質公債費比率（分子）の構造'!M$52</f>
        <v>1165</v>
      </c>
      <c r="K42" s="182"/>
      <c r="L42" s="182"/>
      <c r="M42" s="182">
        <f>'実質公債費比率（分子）の構造'!N$52</f>
        <v>1149</v>
      </c>
      <c r="N42" s="182"/>
      <c r="O42" s="182"/>
      <c r="P42" s="182">
        <f>'実質公債費比率（分子）の構造'!O$52</f>
        <v>1119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8</v>
      </c>
      <c r="C44" s="182"/>
      <c r="D44" s="182"/>
      <c r="E44" s="182">
        <f>'実質公債費比率（分子）の構造'!L$50</f>
        <v>8</v>
      </c>
      <c r="F44" s="182"/>
      <c r="G44" s="182"/>
      <c r="H44" s="182" t="str">
        <f>'実質公債費比率（分子）の構造'!M$50</f>
        <v>-</v>
      </c>
      <c r="I44" s="182"/>
      <c r="J44" s="182"/>
      <c r="K44" s="182" t="str">
        <f>'実質公債費比率（分子）の構造'!N$50</f>
        <v>-</v>
      </c>
      <c r="L44" s="182"/>
      <c r="M44" s="182"/>
      <c r="N44" s="182">
        <f>'実質公債費比率（分子）の構造'!O$50</f>
        <v>0</v>
      </c>
      <c r="O44" s="182"/>
      <c r="P44" s="182"/>
    </row>
    <row r="45" spans="1:16" x14ac:dyDescent="0.15">
      <c r="A45" s="182" t="s">
        <v>66</v>
      </c>
      <c r="B45" s="182">
        <f>'実質公債費比率（分子）の構造'!K$49</f>
        <v>6</v>
      </c>
      <c r="C45" s="182"/>
      <c r="D45" s="182"/>
      <c r="E45" s="182">
        <f>'実質公債費比率（分子）の構造'!L$49</f>
        <v>9</v>
      </c>
      <c r="F45" s="182"/>
      <c r="G45" s="182"/>
      <c r="H45" s="182">
        <f>'実質公債費比率（分子）の構造'!M$49</f>
        <v>15</v>
      </c>
      <c r="I45" s="182"/>
      <c r="J45" s="182"/>
      <c r="K45" s="182">
        <f>'実質公債費比率（分子）の構造'!N$49</f>
        <v>12</v>
      </c>
      <c r="L45" s="182"/>
      <c r="M45" s="182"/>
      <c r="N45" s="182">
        <f>'実質公債費比率（分子）の構造'!O$49</f>
        <v>12</v>
      </c>
      <c r="O45" s="182"/>
      <c r="P45" s="182"/>
    </row>
    <row r="46" spans="1:16" x14ac:dyDescent="0.15">
      <c r="A46" s="182" t="s">
        <v>67</v>
      </c>
      <c r="B46" s="182">
        <f>'実質公債費比率（分子）の構造'!K$48</f>
        <v>579</v>
      </c>
      <c r="C46" s="182"/>
      <c r="D46" s="182"/>
      <c r="E46" s="182">
        <f>'実質公債費比率（分子）の構造'!L$48</f>
        <v>601</v>
      </c>
      <c r="F46" s="182"/>
      <c r="G46" s="182"/>
      <c r="H46" s="182">
        <f>'実質公債費比率（分子）の構造'!M$48</f>
        <v>540</v>
      </c>
      <c r="I46" s="182"/>
      <c r="J46" s="182"/>
      <c r="K46" s="182">
        <f>'実質公債費比率（分子）の構造'!N$48</f>
        <v>598</v>
      </c>
      <c r="L46" s="182"/>
      <c r="M46" s="182"/>
      <c r="N46" s="182">
        <f>'実質公債費比率（分子）の構造'!O$48</f>
        <v>611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831</v>
      </c>
      <c r="C49" s="182"/>
      <c r="D49" s="182"/>
      <c r="E49" s="182">
        <f>'実質公債費比率（分子）の構造'!L$45</f>
        <v>829</v>
      </c>
      <c r="F49" s="182"/>
      <c r="G49" s="182"/>
      <c r="H49" s="182">
        <f>'実質公債費比率（分子）の構造'!M$45</f>
        <v>867</v>
      </c>
      <c r="I49" s="182"/>
      <c r="J49" s="182"/>
      <c r="K49" s="182">
        <f>'実質公債費比率（分子）の構造'!N$45</f>
        <v>871</v>
      </c>
      <c r="L49" s="182"/>
      <c r="M49" s="182"/>
      <c r="N49" s="182">
        <f>'実質公債費比率（分子）の構造'!O$45</f>
        <v>863</v>
      </c>
      <c r="O49" s="182"/>
      <c r="P49" s="182"/>
    </row>
    <row r="50" spans="1:16" x14ac:dyDescent="0.15">
      <c r="A50" s="182" t="s">
        <v>71</v>
      </c>
      <c r="B50" s="182" t="e">
        <f>NA()</f>
        <v>#N/A</v>
      </c>
      <c r="C50" s="182">
        <f>IF(ISNUMBER('実質公債費比率（分子）の構造'!K$53),'実質公債費比率（分子）の構造'!K$53,NA())</f>
        <v>347</v>
      </c>
      <c r="D50" s="182" t="e">
        <f>NA()</f>
        <v>#N/A</v>
      </c>
      <c r="E50" s="182" t="e">
        <f>NA()</f>
        <v>#N/A</v>
      </c>
      <c r="F50" s="182">
        <f>IF(ISNUMBER('実質公債費比率（分子）の構造'!L$53),'実質公債費比率（分子）の構造'!L$53,NA())</f>
        <v>317</v>
      </c>
      <c r="G50" s="182" t="e">
        <f>NA()</f>
        <v>#N/A</v>
      </c>
      <c r="H50" s="182" t="e">
        <f>NA()</f>
        <v>#N/A</v>
      </c>
      <c r="I50" s="182">
        <f>IF(ISNUMBER('実質公債費比率（分子）の構造'!M$53),'実質公債費比率（分子）の構造'!M$53,NA())</f>
        <v>257</v>
      </c>
      <c r="J50" s="182" t="e">
        <f>NA()</f>
        <v>#N/A</v>
      </c>
      <c r="K50" s="182" t="e">
        <f>NA()</f>
        <v>#N/A</v>
      </c>
      <c r="L50" s="182">
        <f>IF(ISNUMBER('実質公債費比率（分子）の構造'!N$53),'実質公債費比率（分子）の構造'!N$53,NA())</f>
        <v>332</v>
      </c>
      <c r="M50" s="182" t="e">
        <f>NA()</f>
        <v>#N/A</v>
      </c>
      <c r="N50" s="182" t="e">
        <f>NA()</f>
        <v>#N/A</v>
      </c>
      <c r="O50" s="182">
        <f>IF(ISNUMBER('実質公債費比率（分子）の構造'!O$53),'実質公債費比率（分子）の構造'!O$53,NA())</f>
        <v>367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11423</v>
      </c>
      <c r="E56" s="181"/>
      <c r="F56" s="181"/>
      <c r="G56" s="181">
        <f>'将来負担比率（分子）の構造'!J$52</f>
        <v>11270</v>
      </c>
      <c r="H56" s="181"/>
      <c r="I56" s="181"/>
      <c r="J56" s="181">
        <f>'将来負担比率（分子）の構造'!K$52</f>
        <v>11241</v>
      </c>
      <c r="K56" s="181"/>
      <c r="L56" s="181"/>
      <c r="M56" s="181">
        <f>'将来負担比率（分子）の構造'!L$52</f>
        <v>11316</v>
      </c>
      <c r="N56" s="181"/>
      <c r="O56" s="181"/>
      <c r="P56" s="181">
        <f>'将来負担比率（分子）の構造'!M$52</f>
        <v>11148</v>
      </c>
    </row>
    <row r="57" spans="1:16" x14ac:dyDescent="0.15">
      <c r="A57" s="181" t="s">
        <v>42</v>
      </c>
      <c r="B57" s="181"/>
      <c r="C57" s="181"/>
      <c r="D57" s="181">
        <f>'将来負担比率（分子）の構造'!I$51</f>
        <v>2246</v>
      </c>
      <c r="E57" s="181"/>
      <c r="F57" s="181"/>
      <c r="G57" s="181">
        <f>'将来負担比率（分子）の構造'!J$51</f>
        <v>3934</v>
      </c>
      <c r="H57" s="181"/>
      <c r="I57" s="181"/>
      <c r="J57" s="181">
        <f>'将来負担比率（分子）の構造'!K$51</f>
        <v>3858</v>
      </c>
      <c r="K57" s="181"/>
      <c r="L57" s="181"/>
      <c r="M57" s="181">
        <f>'将来負担比率（分子）の構造'!L$51</f>
        <v>3654</v>
      </c>
      <c r="N57" s="181"/>
      <c r="O57" s="181"/>
      <c r="P57" s="181">
        <f>'将来負担比率（分子）の構造'!M$51</f>
        <v>3371</v>
      </c>
    </row>
    <row r="58" spans="1:16" x14ac:dyDescent="0.15">
      <c r="A58" s="181" t="s">
        <v>41</v>
      </c>
      <c r="B58" s="181"/>
      <c r="C58" s="181"/>
      <c r="D58" s="181">
        <f>'将来負担比率（分子）の構造'!I$50</f>
        <v>7326</v>
      </c>
      <c r="E58" s="181"/>
      <c r="F58" s="181"/>
      <c r="G58" s="181">
        <f>'将来負担比率（分子）の構造'!J$50</f>
        <v>7087</v>
      </c>
      <c r="H58" s="181"/>
      <c r="I58" s="181"/>
      <c r="J58" s="181">
        <f>'将来負担比率（分子）の構造'!K$50</f>
        <v>6338</v>
      </c>
      <c r="K58" s="181"/>
      <c r="L58" s="181"/>
      <c r="M58" s="181">
        <f>'将来負担比率（分子）の構造'!L$50</f>
        <v>5670</v>
      </c>
      <c r="N58" s="181"/>
      <c r="O58" s="181"/>
      <c r="P58" s="181">
        <f>'将来負担比率（分子）の構造'!M$50</f>
        <v>6608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2</v>
      </c>
      <c r="L61" s="181"/>
      <c r="M61" s="181"/>
      <c r="N61" s="181">
        <f>'将来負担比率（分子）の構造'!M$46</f>
        <v>4</v>
      </c>
      <c r="O61" s="181"/>
      <c r="P61" s="181"/>
    </row>
    <row r="62" spans="1:16" x14ac:dyDescent="0.15">
      <c r="A62" s="181" t="s">
        <v>35</v>
      </c>
      <c r="B62" s="181">
        <f>'将来負担比率（分子）の構造'!I$45</f>
        <v>1504</v>
      </c>
      <c r="C62" s="181"/>
      <c r="D62" s="181"/>
      <c r="E62" s="181">
        <f>'将来負担比率（分子）の構造'!J$45</f>
        <v>1458</v>
      </c>
      <c r="F62" s="181"/>
      <c r="G62" s="181"/>
      <c r="H62" s="181">
        <f>'将来負担比率（分子）の構造'!K$45</f>
        <v>1378</v>
      </c>
      <c r="I62" s="181"/>
      <c r="J62" s="181"/>
      <c r="K62" s="181">
        <f>'将来負担比率（分子）の構造'!L$45</f>
        <v>1299</v>
      </c>
      <c r="L62" s="181"/>
      <c r="M62" s="181"/>
      <c r="N62" s="181">
        <f>'将来負担比率（分子）の構造'!M$45</f>
        <v>1191</v>
      </c>
      <c r="O62" s="181"/>
      <c r="P62" s="181"/>
    </row>
    <row r="63" spans="1:16" x14ac:dyDescent="0.15">
      <c r="A63" s="181" t="s">
        <v>34</v>
      </c>
      <c r="B63" s="181">
        <f>'将来負担比率（分子）の構造'!I$44</f>
        <v>112</v>
      </c>
      <c r="C63" s="181"/>
      <c r="D63" s="181"/>
      <c r="E63" s="181">
        <f>'将来負担比率（分子）の構造'!J$44</f>
        <v>125</v>
      </c>
      <c r="F63" s="181"/>
      <c r="G63" s="181"/>
      <c r="H63" s="181">
        <f>'将来負担比率（分子）の構造'!K$44</f>
        <v>115</v>
      </c>
      <c r="I63" s="181"/>
      <c r="J63" s="181"/>
      <c r="K63" s="181">
        <f>'将来負担比率（分子）の構造'!L$44</f>
        <v>318</v>
      </c>
      <c r="L63" s="181"/>
      <c r="M63" s="181"/>
      <c r="N63" s="181">
        <f>'将来負担比率（分子）の構造'!M$44</f>
        <v>368</v>
      </c>
      <c r="O63" s="181"/>
      <c r="P63" s="181"/>
    </row>
    <row r="64" spans="1:16" x14ac:dyDescent="0.15">
      <c r="A64" s="181" t="s">
        <v>33</v>
      </c>
      <c r="B64" s="181">
        <f>'将来負担比率（分子）の構造'!I$43</f>
        <v>6230</v>
      </c>
      <c r="C64" s="181"/>
      <c r="D64" s="181"/>
      <c r="E64" s="181">
        <f>'将来負担比率（分子）の構造'!J$43</f>
        <v>6367</v>
      </c>
      <c r="F64" s="181"/>
      <c r="G64" s="181"/>
      <c r="H64" s="181">
        <f>'将来負担比率（分子）の構造'!K$43</f>
        <v>6147</v>
      </c>
      <c r="I64" s="181"/>
      <c r="J64" s="181"/>
      <c r="K64" s="181">
        <f>'将来負担比率（分子）の構造'!L$43</f>
        <v>6079</v>
      </c>
      <c r="L64" s="181"/>
      <c r="M64" s="181"/>
      <c r="N64" s="181">
        <f>'将来負担比率（分子）の構造'!M$43</f>
        <v>5978</v>
      </c>
      <c r="O64" s="181"/>
      <c r="P64" s="181"/>
    </row>
    <row r="65" spans="1:16" x14ac:dyDescent="0.15">
      <c r="A65" s="181" t="s">
        <v>32</v>
      </c>
      <c r="B65" s="181">
        <f>'将来負担比率（分子）の構造'!I$42</f>
        <v>8</v>
      </c>
      <c r="C65" s="181"/>
      <c r="D65" s="181"/>
      <c r="E65" s="181">
        <f>'将来負担比率（分子）の構造'!J$42</f>
        <v>0</v>
      </c>
      <c r="F65" s="181"/>
      <c r="G65" s="181"/>
      <c r="H65" s="181">
        <f>'将来負担比率（分子）の構造'!K$42</f>
        <v>0</v>
      </c>
      <c r="I65" s="181"/>
      <c r="J65" s="181"/>
      <c r="K65" s="181">
        <f>'将来負担比率（分子）の構造'!L$42</f>
        <v>0</v>
      </c>
      <c r="L65" s="181"/>
      <c r="M65" s="181"/>
      <c r="N65" s="181" t="str">
        <f>'将来負担比率（分子）の構造'!M$42</f>
        <v>-</v>
      </c>
      <c r="O65" s="181"/>
      <c r="P65" s="181"/>
    </row>
    <row r="66" spans="1:16" x14ac:dyDescent="0.15">
      <c r="A66" s="181" t="s">
        <v>31</v>
      </c>
      <c r="B66" s="181">
        <f>'将来負担比率（分子）の構造'!I$41</f>
        <v>10178</v>
      </c>
      <c r="C66" s="181"/>
      <c r="D66" s="181"/>
      <c r="E66" s="181">
        <f>'将来負担比率（分子）の構造'!J$41</f>
        <v>9931</v>
      </c>
      <c r="F66" s="181"/>
      <c r="G66" s="181"/>
      <c r="H66" s="181">
        <f>'将来負担比率（分子）の構造'!K$41</f>
        <v>9895</v>
      </c>
      <c r="I66" s="181"/>
      <c r="J66" s="181"/>
      <c r="K66" s="181">
        <f>'将来負担比率（分子）の構造'!L$41</f>
        <v>10556</v>
      </c>
      <c r="L66" s="181"/>
      <c r="M66" s="181"/>
      <c r="N66" s="181">
        <f>'将来負担比率（分子）の構造'!M$41</f>
        <v>10592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1317</v>
      </c>
      <c r="C72" s="185">
        <f>基金残高に係る経年分析!G55</f>
        <v>1231</v>
      </c>
      <c r="D72" s="185">
        <f>基金残高に係る経年分析!H55</f>
        <v>1628</v>
      </c>
    </row>
    <row r="73" spans="1:16" x14ac:dyDescent="0.15">
      <c r="A73" s="184" t="s">
        <v>78</v>
      </c>
      <c r="B73" s="185">
        <f>基金残高に係る経年分析!F56</f>
        <v>32</v>
      </c>
      <c r="C73" s="185">
        <f>基金残高に係る経年分析!G56</f>
        <v>2</v>
      </c>
      <c r="D73" s="185">
        <f>基金残高に係る経年分析!H56</f>
        <v>2</v>
      </c>
    </row>
    <row r="74" spans="1:16" x14ac:dyDescent="0.15">
      <c r="A74" s="184" t="s">
        <v>79</v>
      </c>
      <c r="B74" s="185">
        <f>基金残高に係る経年分析!F57</f>
        <v>10971</v>
      </c>
      <c r="C74" s="185">
        <f>基金残高に係る経年分析!G57</f>
        <v>7755</v>
      </c>
      <c r="D74" s="185">
        <f>基金残高に係る経年分析!H57</f>
        <v>4763</v>
      </c>
    </row>
  </sheetData>
  <sheetProtection algorithmName="SHA-512" hashValue="/nv/jVVsJOrP+F/DG5vt/YkrZgPvaV7tRZVsYi4ew4CkEfbRm7JEQC1uNHtKF6q1fGNYY6K6CYgNs2QG/VCRJA==" saltValue="nUCj09NHGjtbhPdgpF+1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2022-03-09T23:54:46Z</cp:lastPrinted>
  <dcterms:created xsi:type="dcterms:W3CDTF">2022-02-02T03:37:23Z</dcterms:created>
  <dcterms:modified xsi:type="dcterms:W3CDTF">2022-04-27T01:10:29Z</dcterms:modified>
  <cp:category/>
</cp:coreProperties>
</file>